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sp\Desktop\ГОСПРОГРАММА\"/>
    </mc:Choice>
  </mc:AlternateContent>
  <bookViews>
    <workbookView xWindow="0" yWindow="120" windowWidth="5520" windowHeight="1170" tabRatio="940"/>
  </bookViews>
  <sheets>
    <sheet name="Отчет по целевым показателям" sheetId="43" r:id="rId1"/>
    <sheet name="Отчет по плану мероприятий" sheetId="29" r:id="rId2"/>
    <sheet name="Объекты кап.строительства" sheetId="47" r:id="rId3"/>
    <sheet name="Инф-я о реализации в МО" sheetId="49" r:id="rId4"/>
    <sheet name="Направления и объемы фин-я" sheetId="50" r:id="rId5"/>
    <sheet name="СОНКО" sheetId="51" r:id="rId6"/>
    <sheet name="Информация к пояснительной " sheetId="44" r:id="rId7"/>
  </sheets>
  <definedNames>
    <definedName name="_xlnm._FilterDatabase" localSheetId="6" hidden="1">'Информация к пояснительной '!$A$5:$L$288</definedName>
    <definedName name="_xlnm._FilterDatabase" localSheetId="1" hidden="1">'Отчет по плану мероприятий'!$A$6:$P$454</definedName>
    <definedName name="_xlnm._FilterDatabase" localSheetId="0" hidden="1">'Отчет по целевым показателям'!$A$10:$K$190</definedName>
    <definedName name="BossProviderVariable?_16db8218_a075_456c_880d_092538e5839a" hidden="1">"25_01_2006"</definedName>
    <definedName name="BossProviderVariable?_7b1d292c_a1f0_4eb0_922a_9486a01564b5" hidden="1">"25_01_2006"</definedName>
    <definedName name="_xlnm.Print_Area" localSheetId="1">'Отчет по плану мероприятий'!$A$1:$P$460</definedName>
    <definedName name="_xlnm.Print_Area" localSheetId="0">'Отчет по целевым показателям'!$A$1:$K$192</definedName>
  </definedNames>
  <calcPr calcId="162913" refMode="R1C1"/>
</workbook>
</file>

<file path=xl/calcChain.xml><?xml version="1.0" encoding="utf-8"?>
<calcChain xmlns="http://schemas.openxmlformats.org/spreadsheetml/2006/main">
  <c r="H146" i="43" l="1"/>
  <c r="H145" i="43"/>
  <c r="R16" i="47" l="1"/>
  <c r="S45" i="47" l="1"/>
  <c r="C19" i="50" l="1"/>
  <c r="B19" i="50"/>
  <c r="C14" i="50"/>
  <c r="B14" i="50"/>
  <c r="D15" i="50"/>
  <c r="D35" i="50"/>
  <c r="D34" i="50"/>
  <c r="D30" i="50"/>
  <c r="D29" i="50"/>
  <c r="D25" i="50"/>
  <c r="D24" i="50"/>
  <c r="D20" i="50"/>
  <c r="D18" i="50"/>
  <c r="D13" i="50"/>
  <c r="S10" i="47"/>
  <c r="S11" i="47"/>
  <c r="D14" i="50" l="1"/>
  <c r="D19" i="50"/>
  <c r="R11" i="47"/>
  <c r="R15" i="47" l="1"/>
  <c r="R10" i="47" s="1"/>
  <c r="H9" i="51"/>
  <c r="H8" i="51" s="1"/>
  <c r="D9" i="51"/>
  <c r="G9" i="51" s="1"/>
  <c r="L8" i="51"/>
  <c r="J8" i="51"/>
  <c r="I8" i="51"/>
  <c r="F8" i="51"/>
  <c r="E8" i="51"/>
  <c r="C8" i="51"/>
  <c r="D8" i="51" l="1"/>
  <c r="G8" i="51"/>
  <c r="B9" i="51"/>
  <c r="B8" i="51" s="1"/>
  <c r="M9" i="51" l="1"/>
  <c r="M8" i="51" s="1"/>
  <c r="K23" i="49" l="1"/>
  <c r="H22" i="49"/>
  <c r="H23" i="49" s="1"/>
  <c r="I21" i="49"/>
  <c r="F21" i="49"/>
  <c r="I20" i="49"/>
  <c r="F20" i="49"/>
  <c r="I19" i="49"/>
  <c r="F19" i="49"/>
  <c r="I18" i="49"/>
  <c r="F18" i="49"/>
  <c r="I17" i="49"/>
  <c r="F17" i="49"/>
  <c r="I16" i="49"/>
  <c r="F16" i="49"/>
  <c r="I15" i="49"/>
  <c r="F15" i="49"/>
  <c r="I14" i="49"/>
  <c r="F14" i="49"/>
  <c r="I13" i="49"/>
  <c r="F13" i="49"/>
  <c r="F23" i="49" l="1"/>
  <c r="I23" i="49"/>
  <c r="I283" i="44" l="1"/>
  <c r="J283" i="44" s="1"/>
  <c r="L283" i="44" s="1"/>
  <c r="H274" i="44"/>
  <c r="I274" i="44" l="1"/>
  <c r="J274" i="44"/>
  <c r="K274" i="44" l="1"/>
  <c r="L274" i="44"/>
  <c r="L133" i="44" l="1"/>
  <c r="G133" i="44"/>
  <c r="H132" i="44"/>
  <c r="I132" i="44" s="1"/>
  <c r="J132" i="44" s="1"/>
  <c r="K132" i="44" s="1"/>
  <c r="L132" i="44" s="1"/>
  <c r="K133" i="44" l="1"/>
  <c r="J133" i="44"/>
  <c r="H133" i="44"/>
  <c r="I133" i="44"/>
  <c r="F131" i="44" l="1"/>
  <c r="H131" i="44" s="1"/>
  <c r="I131" i="44" s="1"/>
  <c r="J131" i="44" s="1"/>
  <c r="K131" i="44" s="1"/>
  <c r="F130" i="44"/>
  <c r="H130" i="44" s="1"/>
  <c r="I130" i="44" s="1"/>
  <c r="J130" i="44" s="1"/>
  <c r="K130" i="44" s="1"/>
  <c r="C28" i="44" l="1"/>
  <c r="C27" i="44"/>
  <c r="F83" i="44"/>
  <c r="F82" i="44"/>
  <c r="F88" i="44"/>
  <c r="F87" i="44"/>
  <c r="D95" i="44"/>
  <c r="E95" i="44" s="1"/>
  <c r="F95" i="44" s="1"/>
  <c r="G95" i="44" s="1"/>
  <c r="H95" i="44" s="1"/>
  <c r="I95" i="44" s="1"/>
  <c r="J95" i="44" s="1"/>
  <c r="K95" i="44" s="1"/>
  <c r="F94" i="44"/>
  <c r="D99" i="44"/>
  <c r="E99" i="44" s="1"/>
  <c r="F99" i="44" s="1"/>
  <c r="G99" i="44" s="1"/>
  <c r="H99" i="44" s="1"/>
  <c r="I99" i="44" s="1"/>
  <c r="J99" i="44" s="1"/>
  <c r="K99" i="44" s="1"/>
  <c r="F98" i="44"/>
  <c r="D103" i="44"/>
  <c r="E103" i="44" s="1"/>
  <c r="F103" i="44" s="1"/>
  <c r="G103" i="44" s="1"/>
  <c r="H103" i="44" s="1"/>
  <c r="I103" i="44" s="1"/>
  <c r="J103" i="44" s="1"/>
  <c r="K103" i="44" s="1"/>
  <c r="E102" i="44"/>
  <c r="F102" i="44" s="1"/>
  <c r="H102" i="44" s="1"/>
  <c r="I102" i="44" s="1"/>
  <c r="J102" i="44" s="1"/>
  <c r="K102" i="44" s="1"/>
  <c r="D107" i="44"/>
  <c r="E107" i="44" s="1"/>
  <c r="F107" i="44" s="1"/>
  <c r="G107" i="44" s="1"/>
  <c r="H107" i="44" s="1"/>
  <c r="I107" i="44" s="1"/>
  <c r="J107" i="44" s="1"/>
  <c r="K107" i="44" s="1"/>
  <c r="D106" i="44"/>
  <c r="F106" i="44" s="1"/>
  <c r="J106" i="44" s="1"/>
  <c r="K106" i="44" s="1"/>
  <c r="D112" i="44"/>
  <c r="E112" i="44" s="1"/>
  <c r="F112" i="44" s="1"/>
  <c r="G112" i="44" s="1"/>
  <c r="H112" i="44" s="1"/>
  <c r="I112" i="44" s="1"/>
  <c r="J112" i="44" s="1"/>
  <c r="K112" i="44" s="1"/>
  <c r="D111" i="44"/>
  <c r="F111" i="44" s="1"/>
  <c r="D116" i="44"/>
  <c r="E116" i="44" s="1"/>
  <c r="F116" i="44" s="1"/>
  <c r="G116" i="44" s="1"/>
  <c r="H116" i="44" s="1"/>
  <c r="I116" i="44" s="1"/>
  <c r="J116" i="44" s="1"/>
  <c r="K116" i="44" s="1"/>
  <c r="D115" i="44"/>
  <c r="F115" i="44" s="1"/>
  <c r="I115" i="44" s="1"/>
  <c r="J115" i="44" s="1"/>
  <c r="K115" i="44" s="1"/>
  <c r="F120" i="44"/>
  <c r="F119" i="44"/>
  <c r="F127" i="44"/>
  <c r="F126" i="44"/>
  <c r="E139" i="44"/>
  <c r="F139" i="44" s="1"/>
  <c r="J139" i="44" s="1"/>
  <c r="K139" i="44" s="1"/>
  <c r="E138" i="44"/>
  <c r="F138" i="44" s="1"/>
  <c r="J138" i="44" s="1"/>
  <c r="K138" i="44" s="1"/>
  <c r="F146" i="44"/>
  <c r="J146" i="44" s="1"/>
  <c r="K146" i="44" s="1"/>
  <c r="F145" i="44"/>
  <c r="J145" i="44" s="1"/>
  <c r="K145" i="44" s="1"/>
  <c r="D158" i="44"/>
  <c r="E158" i="44" s="1"/>
  <c r="F158" i="44" s="1"/>
  <c r="H158" i="44" s="1"/>
  <c r="I158" i="44" s="1"/>
  <c r="J158" i="44" s="1"/>
  <c r="K158" i="44" s="1"/>
  <c r="D157" i="44"/>
  <c r="E157" i="44" s="1"/>
  <c r="F157" i="44" s="1"/>
  <c r="G157" i="44" s="1"/>
  <c r="H157" i="44" s="1"/>
  <c r="I157" i="44" s="1"/>
  <c r="J157" i="44" s="1"/>
  <c r="K157" i="44" s="1"/>
  <c r="D164" i="44"/>
  <c r="E164" i="44" s="1"/>
  <c r="F164" i="44" s="1"/>
  <c r="G164" i="44" s="1"/>
  <c r="H164" i="44" s="1"/>
  <c r="I164" i="44" s="1"/>
  <c r="J164" i="44" s="1"/>
  <c r="K164" i="44" s="1"/>
  <c r="D163" i="44"/>
  <c r="E163" i="44" s="1"/>
  <c r="F163" i="44" s="1"/>
  <c r="G163" i="44" s="1"/>
  <c r="H163" i="44" s="1"/>
  <c r="I163" i="44" s="1"/>
  <c r="J163" i="44" s="1"/>
  <c r="K163" i="44" s="1"/>
  <c r="D169" i="44"/>
  <c r="E169" i="44" s="1"/>
  <c r="F169" i="44" s="1"/>
  <c r="G169" i="44" s="1"/>
  <c r="H169" i="44" s="1"/>
  <c r="I169" i="44" s="1"/>
  <c r="J169" i="44" s="1"/>
  <c r="K169" i="44" s="1"/>
  <c r="L169" i="44" s="1"/>
  <c r="D168" i="44"/>
  <c r="E168" i="44" s="1"/>
  <c r="F168" i="44" s="1"/>
  <c r="G168" i="44" s="1"/>
  <c r="H168" i="44" s="1"/>
  <c r="I168" i="44" s="1"/>
  <c r="J168" i="44" s="1"/>
  <c r="K168" i="44" s="1"/>
  <c r="L168" i="44" s="1"/>
  <c r="D178" i="44"/>
  <c r="E178" i="44" s="1"/>
  <c r="F178" i="44" s="1"/>
  <c r="G178" i="44" s="1"/>
  <c r="H178" i="44" s="1"/>
  <c r="I178" i="44" s="1"/>
  <c r="J178" i="44" s="1"/>
  <c r="K178" i="44" s="1"/>
  <c r="D177" i="44"/>
  <c r="F177" i="44" s="1"/>
  <c r="G177" i="44" s="1"/>
  <c r="H177" i="44" s="1"/>
  <c r="J177" i="44" s="1"/>
  <c r="E195" i="44"/>
  <c r="F195" i="44" s="1"/>
  <c r="G195" i="44" s="1"/>
  <c r="H195" i="44" s="1"/>
  <c r="I195" i="44" s="1"/>
  <c r="E194" i="44"/>
  <c r="F194" i="44" s="1"/>
  <c r="G194" i="44" s="1"/>
  <c r="H194" i="44" s="1"/>
  <c r="I194" i="44" s="1"/>
  <c r="D201" i="44"/>
  <c r="E201" i="44" s="1"/>
  <c r="F201" i="44" s="1"/>
  <c r="G201" i="44" s="1"/>
  <c r="H201" i="44" s="1"/>
  <c r="I201" i="44" s="1"/>
  <c r="J201" i="44" s="1"/>
  <c r="K201" i="44" s="1"/>
  <c r="D200" i="44"/>
  <c r="E200" i="44" s="1"/>
  <c r="F200" i="44" s="1"/>
  <c r="G200" i="44" s="1"/>
  <c r="H200" i="44" s="1"/>
  <c r="I200" i="44" s="1"/>
  <c r="D216" i="44"/>
  <c r="E216" i="44" s="1"/>
  <c r="F216" i="44" s="1"/>
  <c r="G216" i="44" s="1"/>
  <c r="H216" i="44" s="1"/>
  <c r="I216" i="44" s="1"/>
  <c r="J216" i="44" s="1"/>
  <c r="K216" i="44" s="1"/>
  <c r="D215" i="44"/>
  <c r="E215" i="44" s="1"/>
  <c r="F215" i="44" s="1"/>
  <c r="G215" i="44" s="1"/>
  <c r="H215" i="44" s="1"/>
  <c r="I215" i="44" s="1"/>
  <c r="J215" i="44" s="1"/>
  <c r="K215" i="44" s="1"/>
  <c r="D222" i="44"/>
  <c r="E222" i="44" s="1"/>
  <c r="F222" i="44" s="1"/>
  <c r="G222" i="44" s="1"/>
  <c r="H222" i="44" s="1"/>
  <c r="I222" i="44" s="1"/>
  <c r="J222" i="44" s="1"/>
  <c r="K222" i="44" s="1"/>
  <c r="D221" i="44"/>
  <c r="E221" i="44" s="1"/>
  <c r="F221" i="44" s="1"/>
  <c r="G221" i="44" s="1"/>
  <c r="H221" i="44" s="1"/>
  <c r="I221" i="44" s="1"/>
  <c r="J221" i="44" s="1"/>
  <c r="K221" i="44" s="1"/>
  <c r="F233" i="44"/>
  <c r="F232" i="44"/>
  <c r="D241" i="44"/>
  <c r="E241" i="44" s="1"/>
  <c r="F241" i="44" s="1"/>
  <c r="G241" i="44" s="1"/>
  <c r="I241" i="44" s="1"/>
  <c r="J241" i="44" s="1"/>
  <c r="K241" i="44" s="1"/>
  <c r="L241" i="44" s="1"/>
  <c r="F240" i="44"/>
  <c r="I240" i="44" s="1"/>
  <c r="J240" i="44" s="1"/>
  <c r="K240" i="44" s="1"/>
  <c r="L240" i="44" s="1"/>
  <c r="D245" i="44"/>
  <c r="E245" i="44" s="1"/>
  <c r="F245" i="44" s="1"/>
  <c r="G245" i="44" s="1"/>
  <c r="H245" i="44" s="1"/>
  <c r="I245" i="44" s="1"/>
  <c r="J245" i="44" s="1"/>
  <c r="K245" i="44" s="1"/>
  <c r="L245" i="44" s="1"/>
  <c r="F244" i="44"/>
  <c r="I244" i="44" s="1"/>
  <c r="D249" i="44"/>
  <c r="E249" i="44" s="1"/>
  <c r="F249" i="44" s="1"/>
  <c r="G249" i="44" s="1"/>
  <c r="H249" i="44" s="1"/>
  <c r="I249" i="44" s="1"/>
  <c r="J249" i="44" s="1"/>
  <c r="K249" i="44" s="1"/>
  <c r="L249" i="44" s="1"/>
  <c r="F248" i="44"/>
  <c r="D256" i="44"/>
  <c r="E256" i="44" s="1"/>
  <c r="F256" i="44" s="1"/>
  <c r="H256" i="44" s="1"/>
  <c r="I256" i="44" s="1"/>
  <c r="J256" i="44" s="1"/>
  <c r="L256" i="44" s="1"/>
  <c r="D255" i="44"/>
  <c r="E255" i="44" s="1"/>
  <c r="F255" i="44" s="1"/>
  <c r="G255" i="44" s="1"/>
  <c r="H255" i="44" s="1"/>
  <c r="I255" i="44" s="1"/>
  <c r="J255" i="44" s="1"/>
  <c r="K255" i="44" s="1"/>
  <c r="L255" i="44" s="1"/>
  <c r="D260" i="44"/>
  <c r="E260" i="44" s="1"/>
  <c r="F260" i="44" s="1"/>
  <c r="H260" i="44" s="1"/>
  <c r="I260" i="44" s="1"/>
  <c r="J260" i="44" s="1"/>
  <c r="K260" i="44" s="1"/>
  <c r="L260" i="44" s="1"/>
  <c r="D259" i="44"/>
  <c r="E259" i="44" s="1"/>
  <c r="F259" i="44" s="1"/>
  <c r="G259" i="44" s="1"/>
  <c r="H259" i="44" s="1"/>
  <c r="I259" i="44" s="1"/>
  <c r="J259" i="44" s="1"/>
  <c r="K259" i="44" s="1"/>
  <c r="L259" i="44" s="1"/>
  <c r="D263" i="44"/>
  <c r="F263" i="44" s="1"/>
  <c r="E277" i="44"/>
  <c r="F277" i="44" s="1"/>
  <c r="G277" i="44" s="1"/>
  <c r="H277" i="44" s="1"/>
  <c r="I277" i="44" s="1"/>
  <c r="J277" i="44" s="1"/>
  <c r="K277" i="44" s="1"/>
  <c r="L277" i="44" s="1"/>
  <c r="D268" i="44"/>
  <c r="F268" i="44" s="1"/>
  <c r="I268" i="44" s="1"/>
  <c r="D264" i="44"/>
  <c r="F264" i="44" s="1"/>
  <c r="G28" i="44" l="1"/>
  <c r="F27" i="44"/>
  <c r="E28" i="44"/>
  <c r="D28" i="44"/>
  <c r="F28" i="44"/>
  <c r="E27" i="44"/>
  <c r="D27" i="44"/>
  <c r="I83" i="44" l="1"/>
  <c r="H28" i="44"/>
  <c r="G27" i="44"/>
  <c r="I82" i="44"/>
  <c r="H27" i="44"/>
  <c r="I27" i="44" l="1"/>
  <c r="I28" i="44"/>
  <c r="I14" i="44"/>
  <c r="I30" i="44"/>
  <c r="I44" i="44"/>
  <c r="I48" i="44"/>
  <c r="I49" i="44"/>
  <c r="I55" i="44"/>
  <c r="I63" i="44"/>
  <c r="I72" i="44"/>
  <c r="I78" i="44"/>
  <c r="I79" i="44"/>
  <c r="I81" i="44"/>
  <c r="I84" i="44"/>
  <c r="I85" i="44"/>
  <c r="I86" i="44"/>
  <c r="I93" i="44"/>
  <c r="I97" i="44"/>
  <c r="I101" i="44"/>
  <c r="I108" i="44"/>
  <c r="I109" i="44"/>
  <c r="I110" i="44"/>
  <c r="I114" i="44"/>
  <c r="I118" i="44"/>
  <c r="I125" i="44"/>
  <c r="I129" i="44"/>
  <c r="I137" i="44"/>
  <c r="I144" i="44"/>
  <c r="I149" i="44"/>
  <c r="I161" i="44"/>
  <c r="I162" i="44"/>
  <c r="I167" i="44"/>
  <c r="I170" i="44"/>
  <c r="I172" i="44"/>
  <c r="I171" i="44" s="1"/>
  <c r="I176" i="44"/>
  <c r="I180" i="44"/>
  <c r="I185" i="44"/>
  <c r="I186" i="44"/>
  <c r="I191" i="44"/>
  <c r="I192" i="44"/>
  <c r="I193" i="44"/>
  <c r="I196" i="44"/>
  <c r="I197" i="44"/>
  <c r="I199" i="44"/>
  <c r="I202" i="44"/>
  <c r="I203" i="44"/>
  <c r="I210" i="44"/>
  <c r="I211" i="44"/>
  <c r="I214" i="44"/>
  <c r="I220" i="44"/>
  <c r="I226" i="44"/>
  <c r="I227" i="44"/>
  <c r="I231" i="44"/>
  <c r="I239" i="44"/>
  <c r="I243" i="44"/>
  <c r="I247" i="44"/>
  <c r="I252" i="44"/>
  <c r="I254" i="44"/>
  <c r="I258" i="44"/>
  <c r="I262" i="44"/>
  <c r="I267" i="44"/>
  <c r="I273" i="44"/>
  <c r="I272" i="44" s="1"/>
  <c r="I276" i="44"/>
  <c r="I281" i="44"/>
  <c r="I285" i="44"/>
  <c r="I9" i="44" l="1"/>
  <c r="K28" i="44"/>
  <c r="J28" i="44"/>
  <c r="K27" i="44"/>
  <c r="J27" i="44"/>
  <c r="I209" i="44"/>
  <c r="I225" i="44"/>
  <c r="I184" i="44"/>
  <c r="J203" i="44"/>
  <c r="K203" i="44" s="1"/>
  <c r="L203" i="44" s="1"/>
  <c r="J197" i="44"/>
  <c r="K197" i="44" s="1"/>
  <c r="L197" i="44" s="1"/>
  <c r="J108" i="44"/>
  <c r="K108" i="44" s="1"/>
  <c r="L108" i="44" s="1"/>
  <c r="D84" i="44"/>
  <c r="E84" i="44" s="1"/>
  <c r="F84" i="44" s="1"/>
  <c r="G84" i="44" s="1"/>
  <c r="J84" i="44" s="1"/>
  <c r="K84" i="44" s="1"/>
  <c r="L84" i="44" s="1"/>
  <c r="J14" i="44"/>
  <c r="K14" i="44" s="1"/>
  <c r="E64" i="44" l="1"/>
  <c r="F64" i="44" s="1"/>
  <c r="G64" i="44" s="1"/>
  <c r="H64" i="44" s="1"/>
  <c r="I64" i="44" l="1"/>
  <c r="J64" i="44" s="1"/>
  <c r="K64" i="44" s="1"/>
  <c r="L64" i="44" s="1"/>
  <c r="D238" i="44"/>
  <c r="F238" i="44"/>
  <c r="H238" i="44" s="1"/>
  <c r="D237" i="44"/>
  <c r="E237" i="44" s="1"/>
  <c r="F237" i="44" s="1"/>
  <c r="G237" i="44" s="1"/>
  <c r="H237" i="44" s="1"/>
  <c r="I238" i="44" l="1"/>
  <c r="J238" i="44" s="1"/>
  <c r="K238" i="44" s="1"/>
  <c r="L238" i="44" s="1"/>
  <c r="I237" i="44"/>
  <c r="J237" i="44" s="1"/>
  <c r="K237" i="44" s="1"/>
  <c r="L237" i="44" s="1"/>
  <c r="E206" i="44"/>
  <c r="F206" i="44" s="1"/>
  <c r="G206" i="44" s="1"/>
  <c r="H206" i="44" s="1"/>
  <c r="E205" i="44"/>
  <c r="F205" i="44" s="1"/>
  <c r="G205" i="44" s="1"/>
  <c r="H205" i="44" s="1"/>
  <c r="E198" i="44"/>
  <c r="F198" i="44" s="1"/>
  <c r="G198" i="44" s="1"/>
  <c r="H198" i="44" s="1"/>
  <c r="D196" i="44"/>
  <c r="E196" i="44" s="1"/>
  <c r="F196" i="44" s="1"/>
  <c r="G196" i="44" s="1"/>
  <c r="J196" i="44" s="1"/>
  <c r="K196" i="44" s="1"/>
  <c r="L196" i="44" s="1"/>
  <c r="D183" i="44"/>
  <c r="D185" i="44"/>
  <c r="D186" i="44"/>
  <c r="D187" i="44"/>
  <c r="D188" i="44"/>
  <c r="E132" i="44"/>
  <c r="F132" i="44" s="1"/>
  <c r="H129" i="44"/>
  <c r="L129" i="44"/>
  <c r="K129" i="44"/>
  <c r="J129" i="44"/>
  <c r="G129" i="44"/>
  <c r="F129" i="44"/>
  <c r="E129" i="44"/>
  <c r="D129" i="44"/>
  <c r="C129" i="44"/>
  <c r="E122" i="44"/>
  <c r="F122" i="44" s="1"/>
  <c r="G122" i="44" s="1"/>
  <c r="H122" i="44" s="1"/>
  <c r="E121" i="44"/>
  <c r="F121" i="44" s="1"/>
  <c r="G121" i="44" s="1"/>
  <c r="H121" i="44" s="1"/>
  <c r="E92" i="44"/>
  <c r="F92" i="44" s="1"/>
  <c r="G92" i="44" s="1"/>
  <c r="H92" i="44" s="1"/>
  <c r="E65" i="44"/>
  <c r="F65" i="44" s="1"/>
  <c r="G65" i="44" s="1"/>
  <c r="H65" i="44" s="1"/>
  <c r="I65" i="44" l="1"/>
  <c r="J65" i="44" s="1"/>
  <c r="K65" i="44" s="1"/>
  <c r="L65" i="44" s="1"/>
  <c r="I198" i="44"/>
  <c r="J198" i="44" s="1"/>
  <c r="K198" i="44" s="1"/>
  <c r="L198" i="44" s="1"/>
  <c r="I205" i="44"/>
  <c r="J205" i="44" s="1"/>
  <c r="K205" i="44" s="1"/>
  <c r="L205" i="44" s="1"/>
  <c r="I92" i="44"/>
  <c r="J92" i="44" s="1"/>
  <c r="K92" i="44" s="1"/>
  <c r="L92" i="44" s="1"/>
  <c r="I121" i="44"/>
  <c r="J121" i="44" s="1"/>
  <c r="K121" i="44" s="1"/>
  <c r="L121" i="44" s="1"/>
  <c r="I122" i="44"/>
  <c r="J122" i="44" s="1"/>
  <c r="K122" i="44" s="1"/>
  <c r="L122" i="44" s="1"/>
  <c r="I206" i="44"/>
  <c r="J206" i="44" s="1"/>
  <c r="K206" i="44" s="1"/>
  <c r="L206" i="44" s="1"/>
  <c r="D184" i="44"/>
  <c r="D288" i="44"/>
  <c r="D284" i="44"/>
  <c r="D280" i="44"/>
  <c r="D279" i="44"/>
  <c r="D275" i="44"/>
  <c r="D271" i="44"/>
  <c r="E271" i="44" s="1"/>
  <c r="F271" i="44" s="1"/>
  <c r="G271" i="44" s="1"/>
  <c r="H271" i="44" s="1"/>
  <c r="D270" i="44"/>
  <c r="E270" i="44" s="1"/>
  <c r="F270" i="44" s="1"/>
  <c r="G270" i="44" s="1"/>
  <c r="H270" i="44" s="1"/>
  <c r="D265" i="44"/>
  <c r="D261" i="44"/>
  <c r="D257" i="44"/>
  <c r="D242" i="44"/>
  <c r="D235" i="44"/>
  <c r="D236" i="44"/>
  <c r="D234" i="44"/>
  <c r="D229" i="44"/>
  <c r="D230" i="44"/>
  <c r="D228" i="44"/>
  <c r="D224" i="44"/>
  <c r="D223" i="44"/>
  <c r="D218" i="44"/>
  <c r="D219" i="44"/>
  <c r="D217" i="44"/>
  <c r="D213" i="44"/>
  <c r="D212" i="44"/>
  <c r="D204" i="44"/>
  <c r="D202" i="44"/>
  <c r="D189" i="44"/>
  <c r="E189" i="44" s="1"/>
  <c r="F189" i="44" s="1"/>
  <c r="G189" i="44" s="1"/>
  <c r="H189" i="44" s="1"/>
  <c r="D190" i="44"/>
  <c r="E190" i="44" s="1"/>
  <c r="F190" i="44" s="1"/>
  <c r="G190" i="44" s="1"/>
  <c r="H190" i="44" s="1"/>
  <c r="D191" i="44"/>
  <c r="E191" i="44" s="1"/>
  <c r="F191" i="44" s="1"/>
  <c r="G191" i="44" s="1"/>
  <c r="J191" i="44" s="1"/>
  <c r="K191" i="44" s="1"/>
  <c r="L191" i="44" s="1"/>
  <c r="D192" i="44"/>
  <c r="E192" i="44" s="1"/>
  <c r="F192" i="44" s="1"/>
  <c r="G192" i="44" s="1"/>
  <c r="J192" i="44" s="1"/>
  <c r="K192" i="44" s="1"/>
  <c r="L192" i="44" s="1"/>
  <c r="E188" i="44"/>
  <c r="F188" i="44" s="1"/>
  <c r="G188" i="44" s="1"/>
  <c r="H188" i="44" s="1"/>
  <c r="E187" i="44"/>
  <c r="F187" i="44" s="1"/>
  <c r="G187" i="44" s="1"/>
  <c r="H187" i="44" s="1"/>
  <c r="D179" i="44"/>
  <c r="D175" i="44"/>
  <c r="D174" i="44"/>
  <c r="D170" i="44"/>
  <c r="D166" i="44"/>
  <c r="D165" i="44"/>
  <c r="D160" i="44"/>
  <c r="D161" i="44"/>
  <c r="D159" i="44"/>
  <c r="D148" i="44"/>
  <c r="D149" i="44"/>
  <c r="D150" i="44"/>
  <c r="D151" i="44"/>
  <c r="D152" i="44"/>
  <c r="D153" i="44"/>
  <c r="D154" i="44"/>
  <c r="D155" i="44"/>
  <c r="D147" i="44"/>
  <c r="D128" i="44"/>
  <c r="D117" i="44"/>
  <c r="D113" i="44"/>
  <c r="D109" i="44"/>
  <c r="D104" i="44"/>
  <c r="D100" i="44"/>
  <c r="D96" i="44"/>
  <c r="D90" i="44"/>
  <c r="D91" i="44"/>
  <c r="D89" i="44"/>
  <c r="D85" i="44"/>
  <c r="D30" i="44"/>
  <c r="D31" i="44"/>
  <c r="D32" i="44"/>
  <c r="D33" i="44"/>
  <c r="D34" i="44"/>
  <c r="D35" i="44"/>
  <c r="D36" i="44"/>
  <c r="D37" i="44"/>
  <c r="D38" i="44"/>
  <c r="D39" i="44"/>
  <c r="D40" i="44"/>
  <c r="D41" i="44"/>
  <c r="D42" i="44"/>
  <c r="D43" i="44"/>
  <c r="D44" i="44"/>
  <c r="D45" i="44"/>
  <c r="D46" i="44"/>
  <c r="D47" i="44"/>
  <c r="D50" i="44"/>
  <c r="D52" i="44"/>
  <c r="D53" i="44"/>
  <c r="D54" i="44"/>
  <c r="D55" i="44"/>
  <c r="D56" i="44"/>
  <c r="D57" i="44"/>
  <c r="D58" i="44"/>
  <c r="D59" i="44"/>
  <c r="D60" i="44"/>
  <c r="D61" i="44"/>
  <c r="D62" i="44"/>
  <c r="D63" i="44"/>
  <c r="D66" i="44"/>
  <c r="D67" i="44"/>
  <c r="D68" i="44"/>
  <c r="D69" i="44"/>
  <c r="D70" i="44"/>
  <c r="D71" i="44"/>
  <c r="D72" i="44"/>
  <c r="D73" i="44"/>
  <c r="D74" i="44"/>
  <c r="D75" i="44"/>
  <c r="D76" i="44"/>
  <c r="D77" i="44"/>
  <c r="D78" i="44"/>
  <c r="D79" i="44"/>
  <c r="D80" i="44"/>
  <c r="D29" i="44"/>
  <c r="D285" i="44"/>
  <c r="E285" i="44"/>
  <c r="F285" i="44"/>
  <c r="G285" i="44"/>
  <c r="H285" i="44"/>
  <c r="J285" i="44"/>
  <c r="K285" i="44"/>
  <c r="L285" i="44"/>
  <c r="D281" i="44"/>
  <c r="E281" i="44"/>
  <c r="F281" i="44"/>
  <c r="G281" i="44"/>
  <c r="H281" i="44"/>
  <c r="J281" i="44"/>
  <c r="K281" i="44"/>
  <c r="L281" i="44"/>
  <c r="D276" i="44"/>
  <c r="E276" i="44"/>
  <c r="F276" i="44"/>
  <c r="G276" i="44"/>
  <c r="H276" i="44"/>
  <c r="J276" i="44"/>
  <c r="K276" i="44"/>
  <c r="L276" i="44"/>
  <c r="D273" i="44"/>
  <c r="D272" i="44" s="1"/>
  <c r="E273" i="44"/>
  <c r="E272" i="44" s="1"/>
  <c r="F273" i="44"/>
  <c r="F272" i="44" s="1"/>
  <c r="G273" i="44"/>
  <c r="G272" i="44" s="1"/>
  <c r="H273" i="44"/>
  <c r="H272" i="44" s="1"/>
  <c r="J273" i="44"/>
  <c r="J272" i="44" s="1"/>
  <c r="K273" i="44"/>
  <c r="K272" i="44" s="1"/>
  <c r="L273" i="44"/>
  <c r="L272" i="44" s="1"/>
  <c r="D267" i="44"/>
  <c r="E267" i="44"/>
  <c r="F267" i="44"/>
  <c r="G267" i="44"/>
  <c r="J267" i="44"/>
  <c r="K267" i="44"/>
  <c r="L267" i="44"/>
  <c r="D262" i="44"/>
  <c r="E262" i="44"/>
  <c r="F262" i="44"/>
  <c r="G262" i="44"/>
  <c r="H262" i="44"/>
  <c r="J262" i="44"/>
  <c r="K262" i="44"/>
  <c r="L262" i="44"/>
  <c r="D258" i="44"/>
  <c r="E258" i="44"/>
  <c r="F258" i="44"/>
  <c r="G258" i="44"/>
  <c r="H258" i="44"/>
  <c r="J258" i="44"/>
  <c r="K258" i="44"/>
  <c r="L258" i="44"/>
  <c r="D254" i="44"/>
  <c r="E254" i="44"/>
  <c r="F254" i="44"/>
  <c r="G254" i="44"/>
  <c r="H254" i="44"/>
  <c r="J254" i="44"/>
  <c r="K254" i="44"/>
  <c r="L254" i="44"/>
  <c r="D247" i="44"/>
  <c r="E247" i="44"/>
  <c r="F247" i="44"/>
  <c r="G247" i="44"/>
  <c r="J247" i="44"/>
  <c r="K247" i="44"/>
  <c r="L247" i="44"/>
  <c r="D243" i="44"/>
  <c r="E243" i="44"/>
  <c r="F243" i="44"/>
  <c r="G243" i="44"/>
  <c r="H243" i="44"/>
  <c r="J243" i="44"/>
  <c r="K243" i="44"/>
  <c r="L243" i="44"/>
  <c r="E226" i="44"/>
  <c r="F226" i="44"/>
  <c r="G226" i="44"/>
  <c r="J226" i="44"/>
  <c r="K226" i="44"/>
  <c r="L226" i="44"/>
  <c r="E227" i="44"/>
  <c r="F227" i="44"/>
  <c r="G227" i="44"/>
  <c r="H227" i="44"/>
  <c r="J227" i="44"/>
  <c r="K227" i="44"/>
  <c r="L227" i="44"/>
  <c r="D226" i="44"/>
  <c r="D227" i="44"/>
  <c r="C227" i="44"/>
  <c r="C226" i="44"/>
  <c r="D239" i="44"/>
  <c r="E239" i="44"/>
  <c r="F239" i="44"/>
  <c r="G239" i="44"/>
  <c r="H239" i="44"/>
  <c r="J239" i="44"/>
  <c r="K239" i="44"/>
  <c r="L239" i="44"/>
  <c r="D231" i="44"/>
  <c r="E231" i="44"/>
  <c r="F231" i="44"/>
  <c r="G231" i="44"/>
  <c r="J231" i="44"/>
  <c r="K231" i="44"/>
  <c r="L231" i="44"/>
  <c r="D220" i="44"/>
  <c r="E220" i="44"/>
  <c r="F220" i="44"/>
  <c r="G220" i="44"/>
  <c r="J220" i="44"/>
  <c r="K220" i="44"/>
  <c r="L220" i="44"/>
  <c r="D214" i="44"/>
  <c r="E214" i="44"/>
  <c r="F214" i="44"/>
  <c r="G214" i="44"/>
  <c r="J214" i="44"/>
  <c r="K214" i="44"/>
  <c r="L214" i="44"/>
  <c r="D210" i="44"/>
  <c r="E210" i="44"/>
  <c r="F210" i="44"/>
  <c r="G210" i="44"/>
  <c r="J210" i="44"/>
  <c r="K210" i="44"/>
  <c r="L210" i="44"/>
  <c r="D211" i="44"/>
  <c r="E211" i="44"/>
  <c r="F211" i="44"/>
  <c r="G211" i="44"/>
  <c r="J211" i="44"/>
  <c r="K211" i="44"/>
  <c r="L211" i="44"/>
  <c r="D199" i="44"/>
  <c r="E199" i="44"/>
  <c r="F199" i="44"/>
  <c r="G199" i="44"/>
  <c r="J199" i="44"/>
  <c r="K199" i="44"/>
  <c r="L199" i="44"/>
  <c r="D193" i="44"/>
  <c r="E193" i="44"/>
  <c r="F193" i="44"/>
  <c r="G193" i="44"/>
  <c r="H193" i="44"/>
  <c r="J193" i="44"/>
  <c r="K193" i="44"/>
  <c r="L193" i="44"/>
  <c r="E185" i="44"/>
  <c r="F185" i="44"/>
  <c r="G185" i="44"/>
  <c r="J185" i="44"/>
  <c r="K185" i="44"/>
  <c r="L185" i="44"/>
  <c r="E186" i="44"/>
  <c r="F186" i="44"/>
  <c r="G186" i="44"/>
  <c r="H186" i="44"/>
  <c r="J186" i="44"/>
  <c r="K186" i="44"/>
  <c r="L186" i="44"/>
  <c r="D176" i="44"/>
  <c r="E176" i="44"/>
  <c r="F176" i="44"/>
  <c r="G176" i="44"/>
  <c r="H176" i="44"/>
  <c r="J176" i="44"/>
  <c r="K176" i="44"/>
  <c r="L176" i="44"/>
  <c r="D172" i="44"/>
  <c r="D171" i="44" s="1"/>
  <c r="E172" i="44"/>
  <c r="E171" i="44" s="1"/>
  <c r="F172" i="44"/>
  <c r="F171" i="44" s="1"/>
  <c r="G172" i="44"/>
  <c r="G171" i="44" s="1"/>
  <c r="H172" i="44"/>
  <c r="H171" i="44" s="1"/>
  <c r="J172" i="44"/>
  <c r="J171" i="44" s="1"/>
  <c r="K172" i="44"/>
  <c r="K171" i="44" s="1"/>
  <c r="L172" i="44"/>
  <c r="L171" i="44" s="1"/>
  <c r="D167" i="44"/>
  <c r="E167" i="44"/>
  <c r="F167" i="44"/>
  <c r="G167" i="44"/>
  <c r="J167" i="44"/>
  <c r="K167" i="44"/>
  <c r="L167" i="44"/>
  <c r="D162" i="44"/>
  <c r="E162" i="44"/>
  <c r="F162" i="44"/>
  <c r="G162" i="44"/>
  <c r="J162" i="44"/>
  <c r="K162" i="44"/>
  <c r="L162" i="44"/>
  <c r="D156" i="44"/>
  <c r="E156" i="44"/>
  <c r="F156" i="44"/>
  <c r="D144" i="44"/>
  <c r="E144" i="44"/>
  <c r="F144" i="44"/>
  <c r="G144" i="44"/>
  <c r="J144" i="44"/>
  <c r="K144" i="44"/>
  <c r="L144" i="44"/>
  <c r="D137" i="44"/>
  <c r="E137" i="44"/>
  <c r="F137" i="44"/>
  <c r="G137" i="44"/>
  <c r="J137" i="44"/>
  <c r="K137" i="44"/>
  <c r="L137" i="44"/>
  <c r="D125" i="44"/>
  <c r="E125" i="44"/>
  <c r="F125" i="44"/>
  <c r="G125" i="44"/>
  <c r="J125" i="44"/>
  <c r="K125" i="44"/>
  <c r="L125" i="44"/>
  <c r="D118" i="44"/>
  <c r="E118" i="44"/>
  <c r="F118" i="44"/>
  <c r="G118" i="44"/>
  <c r="J118" i="44"/>
  <c r="K118" i="44"/>
  <c r="L118" i="44"/>
  <c r="D114" i="44"/>
  <c r="E114" i="44"/>
  <c r="F114" i="44"/>
  <c r="G114" i="44"/>
  <c r="J114" i="44"/>
  <c r="K114" i="44"/>
  <c r="L114" i="44"/>
  <c r="D110" i="44"/>
  <c r="E110" i="44"/>
  <c r="F110" i="44"/>
  <c r="G110" i="44"/>
  <c r="J110" i="44"/>
  <c r="K110" i="44"/>
  <c r="L110" i="44"/>
  <c r="D105" i="44"/>
  <c r="E105" i="44"/>
  <c r="F105" i="44"/>
  <c r="G105" i="44"/>
  <c r="D101" i="44"/>
  <c r="E101" i="44"/>
  <c r="F101" i="44"/>
  <c r="G101" i="44"/>
  <c r="J101" i="44"/>
  <c r="K101" i="44"/>
  <c r="L101" i="44"/>
  <c r="D97" i="44"/>
  <c r="E97" i="44"/>
  <c r="F97" i="44"/>
  <c r="G97" i="44"/>
  <c r="J97" i="44"/>
  <c r="K97" i="44"/>
  <c r="L97" i="44"/>
  <c r="D93" i="44"/>
  <c r="E93" i="44"/>
  <c r="F93" i="44"/>
  <c r="G93" i="44"/>
  <c r="J93" i="44"/>
  <c r="K93" i="44"/>
  <c r="L93" i="44"/>
  <c r="D86" i="44"/>
  <c r="E86" i="44"/>
  <c r="F86" i="44"/>
  <c r="G86" i="44"/>
  <c r="J86" i="44"/>
  <c r="K86" i="44"/>
  <c r="L86" i="44"/>
  <c r="D81" i="44"/>
  <c r="E81" i="44"/>
  <c r="F81" i="44"/>
  <c r="G81" i="44"/>
  <c r="J81" i="44"/>
  <c r="K81" i="44"/>
  <c r="L81" i="44"/>
  <c r="C211" i="44"/>
  <c r="C210" i="44"/>
  <c r="J9" i="44" l="1"/>
  <c r="K9" i="44"/>
  <c r="F26" i="44"/>
  <c r="F209" i="44"/>
  <c r="K209" i="44"/>
  <c r="I271" i="44"/>
  <c r="K271" i="44" s="1"/>
  <c r="L271" i="44" s="1"/>
  <c r="I187" i="44"/>
  <c r="J187" i="44" s="1"/>
  <c r="K187" i="44" s="1"/>
  <c r="L187" i="44" s="1"/>
  <c r="D26" i="44"/>
  <c r="G184" i="44"/>
  <c r="I188" i="44"/>
  <c r="J188" i="44" s="1"/>
  <c r="K188" i="44" s="1"/>
  <c r="L188" i="44" s="1"/>
  <c r="I190" i="44"/>
  <c r="J190" i="44" s="1"/>
  <c r="K190" i="44" s="1"/>
  <c r="L190" i="44" s="1"/>
  <c r="J225" i="44"/>
  <c r="I189" i="44"/>
  <c r="J189" i="44" s="1"/>
  <c r="K189" i="44" s="1"/>
  <c r="L189" i="44" s="1"/>
  <c r="I270" i="44"/>
  <c r="J270" i="44" s="1"/>
  <c r="K270" i="44" s="1"/>
  <c r="L270" i="44" s="1"/>
  <c r="D209" i="44"/>
  <c r="D225" i="44"/>
  <c r="F225" i="44"/>
  <c r="F184" i="44"/>
  <c r="L209" i="44"/>
  <c r="G225" i="44"/>
  <c r="E9" i="44"/>
  <c r="J209" i="44"/>
  <c r="E26" i="44"/>
  <c r="K184" i="44"/>
  <c r="E209" i="44"/>
  <c r="G209" i="44"/>
  <c r="E225" i="44"/>
  <c r="E184" i="44"/>
  <c r="F9" i="44"/>
  <c r="L225" i="44"/>
  <c r="J184" i="44"/>
  <c r="L184" i="44"/>
  <c r="D9" i="44"/>
  <c r="K225" i="44"/>
  <c r="D8" i="44"/>
  <c r="G9" i="44"/>
  <c r="D7" i="44" l="1"/>
  <c r="E288" i="44"/>
  <c r="F288" i="44" s="1"/>
  <c r="G288" i="44" s="1"/>
  <c r="H288" i="44" s="1"/>
  <c r="E284" i="44"/>
  <c r="F284" i="44" s="1"/>
  <c r="G284" i="44" s="1"/>
  <c r="H284" i="44" s="1"/>
  <c r="E280" i="44"/>
  <c r="F280" i="44" s="1"/>
  <c r="G280" i="44" s="1"/>
  <c r="H280" i="44" s="1"/>
  <c r="E279" i="44"/>
  <c r="F279" i="44" s="1"/>
  <c r="G279" i="44" s="1"/>
  <c r="H279" i="44" s="1"/>
  <c r="E275" i="44"/>
  <c r="F275" i="44" s="1"/>
  <c r="G275" i="44" s="1"/>
  <c r="H275" i="44" s="1"/>
  <c r="E266" i="44"/>
  <c r="F266" i="44" s="1"/>
  <c r="G266" i="44" s="1"/>
  <c r="H266" i="44" s="1"/>
  <c r="E265" i="44"/>
  <c r="F265" i="44" s="1"/>
  <c r="G265" i="44" s="1"/>
  <c r="H265" i="44" s="1"/>
  <c r="E261" i="44"/>
  <c r="F261" i="44" s="1"/>
  <c r="G261" i="44" s="1"/>
  <c r="H261" i="44" s="1"/>
  <c r="E257" i="44"/>
  <c r="F257" i="44" s="1"/>
  <c r="G257" i="44" s="1"/>
  <c r="H257" i="44" s="1"/>
  <c r="E253" i="44"/>
  <c r="H253" i="44" s="1"/>
  <c r="E252" i="44"/>
  <c r="J252" i="44" s="1"/>
  <c r="K252" i="44" s="1"/>
  <c r="E251" i="44"/>
  <c r="H251" i="44" s="1"/>
  <c r="E250" i="44"/>
  <c r="H250" i="44" s="1"/>
  <c r="E246" i="44"/>
  <c r="F246" i="44" s="1"/>
  <c r="G246" i="44" s="1"/>
  <c r="H246" i="44" s="1"/>
  <c r="E242" i="44"/>
  <c r="F242" i="44" s="1"/>
  <c r="G242" i="44" s="1"/>
  <c r="H242" i="44" s="1"/>
  <c r="E236" i="44"/>
  <c r="F236" i="44" s="1"/>
  <c r="G236" i="44" s="1"/>
  <c r="H236" i="44" s="1"/>
  <c r="E235" i="44"/>
  <c r="F235" i="44" s="1"/>
  <c r="G235" i="44" s="1"/>
  <c r="H235" i="44" s="1"/>
  <c r="E234" i="44"/>
  <c r="F234" i="44" s="1"/>
  <c r="G234" i="44" s="1"/>
  <c r="H234" i="44" s="1"/>
  <c r="E230" i="44"/>
  <c r="F230" i="44" s="1"/>
  <c r="G230" i="44" s="1"/>
  <c r="H230" i="44" s="1"/>
  <c r="E229" i="44"/>
  <c r="F229" i="44" s="1"/>
  <c r="G229" i="44" s="1"/>
  <c r="H229" i="44" s="1"/>
  <c r="E228" i="44"/>
  <c r="F228" i="44" s="1"/>
  <c r="G228" i="44" s="1"/>
  <c r="H228" i="44" s="1"/>
  <c r="E224" i="44"/>
  <c r="F224" i="44" s="1"/>
  <c r="G224" i="44" s="1"/>
  <c r="H224" i="44" s="1"/>
  <c r="E223" i="44"/>
  <c r="F223" i="44" s="1"/>
  <c r="G223" i="44" s="1"/>
  <c r="H223" i="44" s="1"/>
  <c r="E219" i="44"/>
  <c r="F219" i="44" s="1"/>
  <c r="G219" i="44" s="1"/>
  <c r="H219" i="44" s="1"/>
  <c r="E218" i="44"/>
  <c r="F218" i="44" s="1"/>
  <c r="G218" i="44" s="1"/>
  <c r="H218" i="44" s="1"/>
  <c r="E217" i="44"/>
  <c r="F217" i="44" s="1"/>
  <c r="G217" i="44" s="1"/>
  <c r="H217" i="44" s="1"/>
  <c r="E213" i="44"/>
  <c r="F213" i="44" s="1"/>
  <c r="G213" i="44" s="1"/>
  <c r="H213" i="44" s="1"/>
  <c r="E212" i="44"/>
  <c r="F212" i="44" s="1"/>
  <c r="G212" i="44" s="1"/>
  <c r="H212" i="44" s="1"/>
  <c r="E208" i="44"/>
  <c r="F208" i="44" s="1"/>
  <c r="G208" i="44" s="1"/>
  <c r="H208" i="44" s="1"/>
  <c r="E207" i="44"/>
  <c r="F207" i="44" s="1"/>
  <c r="G207" i="44" s="1"/>
  <c r="H207" i="44" s="1"/>
  <c r="E204" i="44"/>
  <c r="F204" i="44" s="1"/>
  <c r="G204" i="44" s="1"/>
  <c r="H204" i="44" s="1"/>
  <c r="E202" i="44"/>
  <c r="F202" i="44" s="1"/>
  <c r="G202" i="44" s="1"/>
  <c r="J202" i="44" s="1"/>
  <c r="K202" i="44" s="1"/>
  <c r="L202" i="44" s="1"/>
  <c r="E183" i="44"/>
  <c r="F183" i="44" s="1"/>
  <c r="G183" i="44" s="1"/>
  <c r="H183" i="44" s="1"/>
  <c r="E179" i="44"/>
  <c r="G179" i="44" s="1"/>
  <c r="H179" i="44" s="1"/>
  <c r="E175" i="44"/>
  <c r="F175" i="44" s="1"/>
  <c r="G175" i="44" s="1"/>
  <c r="H175" i="44" s="1"/>
  <c r="E174" i="44"/>
  <c r="G174" i="44" s="1"/>
  <c r="H174" i="44" s="1"/>
  <c r="E170" i="44"/>
  <c r="F170" i="44" s="1"/>
  <c r="G170" i="44" s="1"/>
  <c r="J170" i="44" s="1"/>
  <c r="K170" i="44" s="1"/>
  <c r="E166" i="44"/>
  <c r="F166" i="44" s="1"/>
  <c r="G166" i="44" s="1"/>
  <c r="H166" i="44" s="1"/>
  <c r="E165" i="44"/>
  <c r="F165" i="44" s="1"/>
  <c r="G165" i="44" s="1"/>
  <c r="H165" i="44" s="1"/>
  <c r="E161" i="44"/>
  <c r="F161" i="44" s="1"/>
  <c r="G161" i="44" s="1"/>
  <c r="J161" i="44" s="1"/>
  <c r="K161" i="44" s="1"/>
  <c r="L161" i="44" s="1"/>
  <c r="E160" i="44"/>
  <c r="F160" i="44" s="1"/>
  <c r="G160" i="44" s="1"/>
  <c r="H160" i="44" s="1"/>
  <c r="E159" i="44"/>
  <c r="F159" i="44" s="1"/>
  <c r="G159" i="44" s="1"/>
  <c r="H159" i="44" s="1"/>
  <c r="E155" i="44"/>
  <c r="F155" i="44" s="1"/>
  <c r="G155" i="44" s="1"/>
  <c r="H155" i="44" s="1"/>
  <c r="E154" i="44"/>
  <c r="F154" i="44" s="1"/>
  <c r="G154" i="44" s="1"/>
  <c r="H154" i="44" s="1"/>
  <c r="E153" i="44"/>
  <c r="F153" i="44" s="1"/>
  <c r="G153" i="44" s="1"/>
  <c r="H153" i="44" s="1"/>
  <c r="E152" i="44"/>
  <c r="F152" i="44" s="1"/>
  <c r="G152" i="44" s="1"/>
  <c r="H152" i="44" s="1"/>
  <c r="E151" i="44"/>
  <c r="F151" i="44" s="1"/>
  <c r="G151" i="44" s="1"/>
  <c r="H151" i="44" s="1"/>
  <c r="E150" i="44"/>
  <c r="F150" i="44" s="1"/>
  <c r="G150" i="44" s="1"/>
  <c r="H150" i="44" s="1"/>
  <c r="E149" i="44"/>
  <c r="F149" i="44" s="1"/>
  <c r="G149" i="44" s="1"/>
  <c r="J149" i="44" s="1"/>
  <c r="K149" i="44" s="1"/>
  <c r="L149" i="44" s="1"/>
  <c r="E148" i="44"/>
  <c r="F148" i="44" s="1"/>
  <c r="G148" i="44" s="1"/>
  <c r="H148" i="44" s="1"/>
  <c r="E147" i="44"/>
  <c r="F147" i="44" s="1"/>
  <c r="G147" i="44" s="1"/>
  <c r="H147" i="44" s="1"/>
  <c r="E143" i="44"/>
  <c r="F143" i="44" s="1"/>
  <c r="G143" i="44" s="1"/>
  <c r="H143" i="44" s="1"/>
  <c r="E142" i="44"/>
  <c r="F142" i="44" s="1"/>
  <c r="G142" i="44" s="1"/>
  <c r="H142" i="44" s="1"/>
  <c r="E141" i="44"/>
  <c r="F141" i="44" s="1"/>
  <c r="G141" i="44" s="1"/>
  <c r="H141" i="44" s="1"/>
  <c r="E140" i="44"/>
  <c r="F140" i="44" s="1"/>
  <c r="G140" i="44" s="1"/>
  <c r="H140" i="44" s="1"/>
  <c r="E128" i="44"/>
  <c r="F128" i="44" s="1"/>
  <c r="G128" i="44" s="1"/>
  <c r="H128" i="44" s="1"/>
  <c r="E124" i="44"/>
  <c r="F124" i="44" s="1"/>
  <c r="G124" i="44" s="1"/>
  <c r="H124" i="44" s="1"/>
  <c r="E123" i="44"/>
  <c r="F123" i="44" s="1"/>
  <c r="G123" i="44" s="1"/>
  <c r="H123" i="44" s="1"/>
  <c r="E117" i="44"/>
  <c r="F117" i="44" s="1"/>
  <c r="G117" i="44" s="1"/>
  <c r="H117" i="44" s="1"/>
  <c r="E109" i="44"/>
  <c r="F109" i="44" s="1"/>
  <c r="G109" i="44" s="1"/>
  <c r="J109" i="44" s="1"/>
  <c r="K109" i="44" s="1"/>
  <c r="L109" i="44" s="1"/>
  <c r="E100" i="44"/>
  <c r="F100" i="44" s="1"/>
  <c r="G100" i="44" s="1"/>
  <c r="H100" i="44" s="1"/>
  <c r="E96" i="44"/>
  <c r="F96" i="44" s="1"/>
  <c r="G96" i="44" s="1"/>
  <c r="H96" i="44" s="1"/>
  <c r="E91" i="44"/>
  <c r="F91" i="44" s="1"/>
  <c r="G91" i="44" s="1"/>
  <c r="H91" i="44" s="1"/>
  <c r="E90" i="44"/>
  <c r="F90" i="44" s="1"/>
  <c r="G90" i="44" s="1"/>
  <c r="H90" i="44" s="1"/>
  <c r="E89" i="44"/>
  <c r="F89" i="44" s="1"/>
  <c r="G89" i="44" s="1"/>
  <c r="H89" i="44" s="1"/>
  <c r="E85" i="44"/>
  <c r="F85" i="44" s="1"/>
  <c r="G85" i="44" s="1"/>
  <c r="J85" i="44" s="1"/>
  <c r="K85" i="44" s="1"/>
  <c r="L85" i="44" s="1"/>
  <c r="E30" i="44"/>
  <c r="F30" i="44" s="1"/>
  <c r="G30" i="44" s="1"/>
  <c r="J30" i="44" s="1"/>
  <c r="K30" i="44" s="1"/>
  <c r="L30" i="44" s="1"/>
  <c r="E31" i="44"/>
  <c r="F31" i="44" s="1"/>
  <c r="G31" i="44" s="1"/>
  <c r="H31" i="44" s="1"/>
  <c r="E32" i="44"/>
  <c r="F32" i="44" s="1"/>
  <c r="G32" i="44" s="1"/>
  <c r="H32" i="44" s="1"/>
  <c r="E33" i="44"/>
  <c r="F33" i="44" s="1"/>
  <c r="G33" i="44" s="1"/>
  <c r="H33" i="44" s="1"/>
  <c r="E34" i="44"/>
  <c r="F34" i="44" s="1"/>
  <c r="G34" i="44" s="1"/>
  <c r="H34" i="44" s="1"/>
  <c r="E35" i="44"/>
  <c r="F35" i="44" s="1"/>
  <c r="G35" i="44" s="1"/>
  <c r="H35" i="44" s="1"/>
  <c r="E36" i="44"/>
  <c r="F36" i="44" s="1"/>
  <c r="G36" i="44" s="1"/>
  <c r="H36" i="44" s="1"/>
  <c r="E37" i="44"/>
  <c r="F37" i="44" s="1"/>
  <c r="G37" i="44" s="1"/>
  <c r="H37" i="44" s="1"/>
  <c r="E38" i="44"/>
  <c r="F38" i="44" s="1"/>
  <c r="G38" i="44" s="1"/>
  <c r="H38" i="44" s="1"/>
  <c r="E39" i="44"/>
  <c r="F39" i="44" s="1"/>
  <c r="G39" i="44" s="1"/>
  <c r="H39" i="44" s="1"/>
  <c r="E40" i="44"/>
  <c r="F40" i="44" s="1"/>
  <c r="G40" i="44" s="1"/>
  <c r="H40" i="44" s="1"/>
  <c r="E41" i="44"/>
  <c r="F41" i="44" s="1"/>
  <c r="G41" i="44" s="1"/>
  <c r="H41" i="44" s="1"/>
  <c r="E42" i="44"/>
  <c r="F42" i="44" s="1"/>
  <c r="G42" i="44" s="1"/>
  <c r="H42" i="44" s="1"/>
  <c r="E43" i="44"/>
  <c r="F43" i="44" s="1"/>
  <c r="G43" i="44" s="1"/>
  <c r="H43" i="44" s="1"/>
  <c r="E44" i="44"/>
  <c r="F44" i="44" s="1"/>
  <c r="G44" i="44" s="1"/>
  <c r="J44" i="44" s="1"/>
  <c r="K44" i="44" s="1"/>
  <c r="L44" i="44" s="1"/>
  <c r="E45" i="44"/>
  <c r="F45" i="44" s="1"/>
  <c r="G45" i="44" s="1"/>
  <c r="H45" i="44" s="1"/>
  <c r="E46" i="44"/>
  <c r="F46" i="44" s="1"/>
  <c r="G46" i="44" s="1"/>
  <c r="H46" i="44" s="1"/>
  <c r="E47" i="44"/>
  <c r="F47" i="44" s="1"/>
  <c r="G47" i="44" s="1"/>
  <c r="H47" i="44" s="1"/>
  <c r="E48" i="44"/>
  <c r="F48" i="44" s="1"/>
  <c r="G48" i="44" s="1"/>
  <c r="J48" i="44" s="1"/>
  <c r="K48" i="44" s="1"/>
  <c r="E49" i="44"/>
  <c r="F49" i="44" s="1"/>
  <c r="G49" i="44" s="1"/>
  <c r="J49" i="44" s="1"/>
  <c r="K49" i="44" s="1"/>
  <c r="E50" i="44"/>
  <c r="F50" i="44" s="1"/>
  <c r="G50" i="44" s="1"/>
  <c r="H50" i="44" s="1"/>
  <c r="E51" i="44"/>
  <c r="F51" i="44" s="1"/>
  <c r="G51" i="44" s="1"/>
  <c r="H51" i="44" s="1"/>
  <c r="E52" i="44"/>
  <c r="F52" i="44" s="1"/>
  <c r="G52" i="44" s="1"/>
  <c r="H52" i="44" s="1"/>
  <c r="E53" i="44"/>
  <c r="F53" i="44" s="1"/>
  <c r="G53" i="44" s="1"/>
  <c r="H53" i="44" s="1"/>
  <c r="E54" i="44"/>
  <c r="F54" i="44" s="1"/>
  <c r="G54" i="44" s="1"/>
  <c r="H54" i="44" s="1"/>
  <c r="E55" i="44"/>
  <c r="F55" i="44" s="1"/>
  <c r="G55" i="44" s="1"/>
  <c r="J55" i="44" s="1"/>
  <c r="K55" i="44" s="1"/>
  <c r="L55" i="44" s="1"/>
  <c r="E56" i="44"/>
  <c r="F56" i="44" s="1"/>
  <c r="G56" i="44" s="1"/>
  <c r="H56" i="44" s="1"/>
  <c r="E57" i="44"/>
  <c r="F57" i="44" s="1"/>
  <c r="G57" i="44" s="1"/>
  <c r="H57" i="44" s="1"/>
  <c r="E58" i="44"/>
  <c r="F58" i="44" s="1"/>
  <c r="G58" i="44" s="1"/>
  <c r="H58" i="44" s="1"/>
  <c r="E59" i="44"/>
  <c r="F59" i="44" s="1"/>
  <c r="G59" i="44" s="1"/>
  <c r="H59" i="44" s="1"/>
  <c r="E60" i="44"/>
  <c r="F60" i="44" s="1"/>
  <c r="G60" i="44" s="1"/>
  <c r="H60" i="44" s="1"/>
  <c r="E61" i="44"/>
  <c r="F61" i="44" s="1"/>
  <c r="G61" i="44" s="1"/>
  <c r="H61" i="44" s="1"/>
  <c r="E62" i="44"/>
  <c r="F62" i="44" s="1"/>
  <c r="G62" i="44" s="1"/>
  <c r="H62" i="44" s="1"/>
  <c r="E63" i="44"/>
  <c r="F63" i="44" s="1"/>
  <c r="G63" i="44" s="1"/>
  <c r="J63" i="44" s="1"/>
  <c r="K63" i="44" s="1"/>
  <c r="L63" i="44" s="1"/>
  <c r="E66" i="44"/>
  <c r="F66" i="44" s="1"/>
  <c r="G66" i="44" s="1"/>
  <c r="H66" i="44" s="1"/>
  <c r="E67" i="44"/>
  <c r="F67" i="44" s="1"/>
  <c r="G67" i="44" s="1"/>
  <c r="H67" i="44" s="1"/>
  <c r="E68" i="44"/>
  <c r="F68" i="44" s="1"/>
  <c r="G68" i="44" s="1"/>
  <c r="H68" i="44" s="1"/>
  <c r="E69" i="44"/>
  <c r="F69" i="44" s="1"/>
  <c r="G69" i="44" s="1"/>
  <c r="H69" i="44" s="1"/>
  <c r="E70" i="44"/>
  <c r="F70" i="44" s="1"/>
  <c r="G70" i="44" s="1"/>
  <c r="H70" i="44" s="1"/>
  <c r="E71" i="44"/>
  <c r="F71" i="44" s="1"/>
  <c r="G71" i="44" s="1"/>
  <c r="H71" i="44" s="1"/>
  <c r="E72" i="44"/>
  <c r="F72" i="44" s="1"/>
  <c r="G72" i="44" s="1"/>
  <c r="J72" i="44" s="1"/>
  <c r="K72" i="44" s="1"/>
  <c r="L72" i="44" s="1"/>
  <c r="E73" i="44"/>
  <c r="F73" i="44" s="1"/>
  <c r="G73" i="44" s="1"/>
  <c r="H73" i="44" s="1"/>
  <c r="E74" i="44"/>
  <c r="F74" i="44" s="1"/>
  <c r="G74" i="44" s="1"/>
  <c r="H74" i="44" s="1"/>
  <c r="E75" i="44"/>
  <c r="F75" i="44" s="1"/>
  <c r="G75" i="44" s="1"/>
  <c r="H75" i="44" s="1"/>
  <c r="E76" i="44"/>
  <c r="F76" i="44" s="1"/>
  <c r="G76" i="44" s="1"/>
  <c r="H76" i="44" s="1"/>
  <c r="E77" i="44"/>
  <c r="F77" i="44" s="1"/>
  <c r="G77" i="44" s="1"/>
  <c r="H77" i="44" s="1"/>
  <c r="E78" i="44"/>
  <c r="F78" i="44" s="1"/>
  <c r="G78" i="44" s="1"/>
  <c r="J78" i="44" s="1"/>
  <c r="K78" i="44" s="1"/>
  <c r="E79" i="44"/>
  <c r="F79" i="44" s="1"/>
  <c r="G79" i="44" s="1"/>
  <c r="J79" i="44" s="1"/>
  <c r="K79" i="44" s="1"/>
  <c r="E80" i="44"/>
  <c r="F80" i="44" s="1"/>
  <c r="G80" i="44" s="1"/>
  <c r="H80" i="44" s="1"/>
  <c r="E29" i="44"/>
  <c r="F29" i="44" s="1"/>
  <c r="G29" i="44" s="1"/>
  <c r="H29" i="44" s="1"/>
  <c r="E11" i="44"/>
  <c r="F11" i="44" s="1"/>
  <c r="G11" i="44" s="1"/>
  <c r="H11" i="44" s="1"/>
  <c r="E12" i="44"/>
  <c r="F12" i="44" s="1"/>
  <c r="G12" i="44" s="1"/>
  <c r="H12" i="44" s="1"/>
  <c r="E13" i="44"/>
  <c r="F13" i="44" s="1"/>
  <c r="G13" i="44" s="1"/>
  <c r="H13" i="44" s="1"/>
  <c r="E14" i="44"/>
  <c r="F14" i="44" s="1"/>
  <c r="G14" i="44" s="1"/>
  <c r="E15" i="44"/>
  <c r="F15" i="44" s="1"/>
  <c r="G15" i="44" s="1"/>
  <c r="H15" i="44" s="1"/>
  <c r="E16" i="44"/>
  <c r="F16" i="44" s="1"/>
  <c r="G16" i="44" s="1"/>
  <c r="H16" i="44" s="1"/>
  <c r="E17" i="44"/>
  <c r="F17" i="44" s="1"/>
  <c r="G17" i="44" s="1"/>
  <c r="H17" i="44" s="1"/>
  <c r="E18" i="44"/>
  <c r="F18" i="44" s="1"/>
  <c r="G18" i="44" s="1"/>
  <c r="H18" i="44" s="1"/>
  <c r="E19" i="44"/>
  <c r="F19" i="44" s="1"/>
  <c r="G19" i="44" s="1"/>
  <c r="H19" i="44" s="1"/>
  <c r="E20" i="44"/>
  <c r="F20" i="44" s="1"/>
  <c r="G20" i="44" s="1"/>
  <c r="H20" i="44" s="1"/>
  <c r="E21" i="44"/>
  <c r="F21" i="44" s="1"/>
  <c r="G21" i="44" s="1"/>
  <c r="H21" i="44" s="1"/>
  <c r="E22" i="44"/>
  <c r="F22" i="44" s="1"/>
  <c r="G22" i="44" s="1"/>
  <c r="H22" i="44" s="1"/>
  <c r="E23" i="44"/>
  <c r="F23" i="44" s="1"/>
  <c r="G23" i="44" s="1"/>
  <c r="H23" i="44" s="1"/>
  <c r="E24" i="44"/>
  <c r="F24" i="44" s="1"/>
  <c r="G24" i="44" s="1"/>
  <c r="H24" i="44" s="1"/>
  <c r="E25" i="44"/>
  <c r="F25" i="44" s="1"/>
  <c r="G25" i="44" s="1"/>
  <c r="H25" i="44" s="1"/>
  <c r="E10" i="44"/>
  <c r="F10" i="44" s="1"/>
  <c r="G10" i="44" s="1"/>
  <c r="H10" i="44" s="1"/>
  <c r="I20" i="44" l="1"/>
  <c r="J20" i="44" s="1"/>
  <c r="K20" i="44" s="1"/>
  <c r="L20" i="44" s="1"/>
  <c r="I12" i="44"/>
  <c r="J12" i="44" s="1"/>
  <c r="K12" i="44" s="1"/>
  <c r="I75" i="44"/>
  <c r="J75" i="44" s="1"/>
  <c r="K75" i="44" s="1"/>
  <c r="I67" i="44"/>
  <c r="J67" i="44" s="1"/>
  <c r="K67" i="44" s="1"/>
  <c r="L67" i="44" s="1"/>
  <c r="I57" i="44"/>
  <c r="J57" i="44" s="1"/>
  <c r="K57" i="44" s="1"/>
  <c r="L57" i="44" s="1"/>
  <c r="I41" i="44"/>
  <c r="J41" i="44" s="1"/>
  <c r="K41" i="44" s="1"/>
  <c r="L41" i="44" s="1"/>
  <c r="I96" i="44"/>
  <c r="J96" i="44" s="1"/>
  <c r="K96" i="44" s="1"/>
  <c r="L96" i="44" s="1"/>
  <c r="I117" i="44"/>
  <c r="J117" i="44" s="1"/>
  <c r="K117" i="44" s="1"/>
  <c r="L117" i="44" s="1"/>
  <c r="I147" i="44"/>
  <c r="J147" i="44" s="1"/>
  <c r="K147" i="44" s="1"/>
  <c r="L147" i="44" s="1"/>
  <c r="I151" i="44"/>
  <c r="J151" i="44" s="1"/>
  <c r="K151" i="44" s="1"/>
  <c r="L151" i="44" s="1"/>
  <c r="I155" i="44"/>
  <c r="J155" i="44" s="1"/>
  <c r="K155" i="44" s="1"/>
  <c r="L155" i="44" s="1"/>
  <c r="I204" i="44"/>
  <c r="J204" i="44" s="1"/>
  <c r="K204" i="44" s="1"/>
  <c r="L204" i="44" s="1"/>
  <c r="I223" i="44"/>
  <c r="J223" i="44" s="1"/>
  <c r="K223" i="44" s="1"/>
  <c r="L223" i="44" s="1"/>
  <c r="I242" i="44"/>
  <c r="J242" i="44" s="1"/>
  <c r="K242" i="44" s="1"/>
  <c r="L242" i="44" s="1"/>
  <c r="I280" i="44"/>
  <c r="J280" i="44" s="1"/>
  <c r="K280" i="44" s="1"/>
  <c r="L280" i="44" s="1"/>
  <c r="I19" i="44"/>
  <c r="J19" i="44" s="1"/>
  <c r="K19" i="44" s="1"/>
  <c r="L19" i="44" s="1"/>
  <c r="I11" i="44"/>
  <c r="J11" i="44" s="1"/>
  <c r="K11" i="44" s="1"/>
  <c r="I74" i="44"/>
  <c r="J74" i="44" s="1"/>
  <c r="K74" i="44" s="1"/>
  <c r="I66" i="44"/>
  <c r="J66" i="44" s="1"/>
  <c r="K66" i="44" s="1"/>
  <c r="L66" i="44" s="1"/>
  <c r="I56" i="44"/>
  <c r="J56" i="44" s="1"/>
  <c r="K56" i="44" s="1"/>
  <c r="L56" i="44" s="1"/>
  <c r="I36" i="44"/>
  <c r="J36" i="44" s="1"/>
  <c r="K36" i="44" s="1"/>
  <c r="L36" i="44" s="1"/>
  <c r="I89" i="44"/>
  <c r="J89" i="44" s="1"/>
  <c r="K89" i="44" s="1"/>
  <c r="L89" i="44" s="1"/>
  <c r="I100" i="44"/>
  <c r="J100" i="44" s="1"/>
  <c r="K100" i="44" s="1"/>
  <c r="L100" i="44" s="1"/>
  <c r="I123" i="44"/>
  <c r="J123" i="44" s="1"/>
  <c r="K123" i="44" s="1"/>
  <c r="L123" i="44" s="1"/>
  <c r="I159" i="44"/>
  <c r="J159" i="44" s="1"/>
  <c r="K159" i="44" s="1"/>
  <c r="L159" i="44" s="1"/>
  <c r="J179" i="44"/>
  <c r="K179" i="44" s="1"/>
  <c r="L179" i="44" s="1"/>
  <c r="I217" i="44"/>
  <c r="J217" i="44" s="1"/>
  <c r="K217" i="44" s="1"/>
  <c r="L217" i="44" s="1"/>
  <c r="I234" i="44"/>
  <c r="J234" i="44" s="1"/>
  <c r="K234" i="44" s="1"/>
  <c r="L234" i="44" s="1"/>
  <c r="I253" i="44"/>
  <c r="J253" i="44" s="1"/>
  <c r="K253" i="44" s="1"/>
  <c r="I266" i="44"/>
  <c r="J266" i="44" s="1"/>
  <c r="K266" i="44" s="1"/>
  <c r="L266" i="44" s="1"/>
  <c r="I10" i="44"/>
  <c r="J10" i="44" s="1"/>
  <c r="K10" i="44" s="1"/>
  <c r="L10" i="44" s="1"/>
  <c r="I77" i="44"/>
  <c r="J77" i="44" s="1"/>
  <c r="K77" i="44" s="1"/>
  <c r="I73" i="44"/>
  <c r="J73" i="44" s="1"/>
  <c r="K73" i="44" s="1"/>
  <c r="I69" i="44"/>
  <c r="J69" i="44" s="1"/>
  <c r="K69" i="44" s="1"/>
  <c r="L69" i="44" s="1"/>
  <c r="I59" i="44"/>
  <c r="J59" i="44" s="1"/>
  <c r="K59" i="44" s="1"/>
  <c r="I51" i="44"/>
  <c r="J51" i="44" s="1"/>
  <c r="K51" i="44" s="1"/>
  <c r="L51" i="44" s="1"/>
  <c r="I47" i="44"/>
  <c r="J47" i="44" s="1"/>
  <c r="K47" i="44" s="1"/>
  <c r="L47" i="44" s="1"/>
  <c r="I43" i="44"/>
  <c r="J43" i="44" s="1"/>
  <c r="K43" i="44" s="1"/>
  <c r="L43" i="44" s="1"/>
  <c r="I39" i="44"/>
  <c r="J39" i="44" s="1"/>
  <c r="K39" i="44" s="1"/>
  <c r="L39" i="44" s="1"/>
  <c r="I35" i="44"/>
  <c r="J35" i="44" s="1"/>
  <c r="K35" i="44" s="1"/>
  <c r="L35" i="44" s="1"/>
  <c r="I31" i="44"/>
  <c r="J31" i="44" s="1"/>
  <c r="K31" i="44" s="1"/>
  <c r="L31" i="44" s="1"/>
  <c r="I90" i="44"/>
  <c r="J90" i="44" s="1"/>
  <c r="K90" i="44" s="1"/>
  <c r="L90" i="44" s="1"/>
  <c r="I124" i="44"/>
  <c r="J124" i="44" s="1"/>
  <c r="K124" i="44" s="1"/>
  <c r="L124" i="44" s="1"/>
  <c r="I142" i="44"/>
  <c r="J142" i="44" s="1"/>
  <c r="K142" i="44" s="1"/>
  <c r="L142" i="44" s="1"/>
  <c r="I153" i="44"/>
  <c r="J153" i="44" s="1"/>
  <c r="K153" i="44" s="1"/>
  <c r="L153" i="44" s="1"/>
  <c r="I160" i="44"/>
  <c r="J160" i="44" s="1"/>
  <c r="K160" i="44" s="1"/>
  <c r="I183" i="44"/>
  <c r="J183" i="44" s="1"/>
  <c r="K183" i="44" s="1"/>
  <c r="I208" i="44"/>
  <c r="J208" i="44" s="1"/>
  <c r="K208" i="44" s="1"/>
  <c r="L208" i="44" s="1"/>
  <c r="I218" i="44"/>
  <c r="J218" i="44" s="1"/>
  <c r="K218" i="44" s="1"/>
  <c r="L218" i="44" s="1"/>
  <c r="I228" i="44"/>
  <c r="J228" i="44" s="1"/>
  <c r="K228" i="44" s="1"/>
  <c r="L228" i="44" s="1"/>
  <c r="I235" i="44"/>
  <c r="J235" i="44" s="1"/>
  <c r="K235" i="44" s="1"/>
  <c r="L235" i="44" s="1"/>
  <c r="I250" i="44"/>
  <c r="J250" i="44" s="1"/>
  <c r="K250" i="44" s="1"/>
  <c r="I257" i="44"/>
  <c r="J257" i="44" s="1"/>
  <c r="K257" i="44" s="1"/>
  <c r="L257" i="44" s="1"/>
  <c r="I275" i="44"/>
  <c r="J275" i="44" s="1"/>
  <c r="K275" i="44" s="1"/>
  <c r="L275" i="44" s="1"/>
  <c r="I288" i="44"/>
  <c r="J288" i="44" s="1"/>
  <c r="K288" i="44" s="1"/>
  <c r="L288" i="44" s="1"/>
  <c r="I24" i="44"/>
  <c r="J24" i="44" s="1"/>
  <c r="K24" i="44" s="1"/>
  <c r="L24" i="44" s="1"/>
  <c r="I16" i="44"/>
  <c r="J16" i="44" s="1"/>
  <c r="K16" i="44" s="1"/>
  <c r="I71" i="44"/>
  <c r="J71" i="44" s="1"/>
  <c r="K71" i="44" s="1"/>
  <c r="L71" i="44" s="1"/>
  <c r="I61" i="44"/>
  <c r="J61" i="44" s="1"/>
  <c r="K61" i="44" s="1"/>
  <c r="L61" i="44" s="1"/>
  <c r="I53" i="44"/>
  <c r="J53" i="44" s="1"/>
  <c r="K53" i="44" s="1"/>
  <c r="L53" i="44" s="1"/>
  <c r="I45" i="44"/>
  <c r="J45" i="44" s="1"/>
  <c r="K45" i="44" s="1"/>
  <c r="L45" i="44" s="1"/>
  <c r="I37" i="44"/>
  <c r="J37" i="44" s="1"/>
  <c r="K37" i="44" s="1"/>
  <c r="L37" i="44" s="1"/>
  <c r="I33" i="44"/>
  <c r="J33" i="44" s="1"/>
  <c r="K33" i="44" s="1"/>
  <c r="L33" i="44" s="1"/>
  <c r="I140" i="44"/>
  <c r="J140" i="44" s="1"/>
  <c r="K140" i="44" s="1"/>
  <c r="L140" i="44" s="1"/>
  <c r="I165" i="44"/>
  <c r="J165" i="44" s="1"/>
  <c r="K165" i="44" s="1"/>
  <c r="I175" i="44"/>
  <c r="J175" i="44" s="1"/>
  <c r="K175" i="44" s="1"/>
  <c r="I213" i="44"/>
  <c r="J213" i="44" s="1"/>
  <c r="K213" i="44" s="1"/>
  <c r="L213" i="44" s="1"/>
  <c r="I230" i="44"/>
  <c r="J230" i="44" s="1"/>
  <c r="K230" i="44" s="1"/>
  <c r="L230" i="44" s="1"/>
  <c r="I265" i="44"/>
  <c r="J265" i="44" s="1"/>
  <c r="K265" i="44" s="1"/>
  <c r="L265" i="44" s="1"/>
  <c r="I23" i="44"/>
  <c r="J23" i="44" s="1"/>
  <c r="K23" i="44" s="1"/>
  <c r="L23" i="44" s="1"/>
  <c r="I15" i="44"/>
  <c r="J15" i="44" s="1"/>
  <c r="K15" i="44" s="1"/>
  <c r="I70" i="44"/>
  <c r="J70" i="44" s="1"/>
  <c r="K70" i="44" s="1"/>
  <c r="L70" i="44" s="1"/>
  <c r="I60" i="44"/>
  <c r="J60" i="44" s="1"/>
  <c r="K60" i="44" s="1"/>
  <c r="I52" i="44"/>
  <c r="J52" i="44" s="1"/>
  <c r="K52" i="44" s="1"/>
  <c r="L52" i="44" s="1"/>
  <c r="I40" i="44"/>
  <c r="J40" i="44" s="1"/>
  <c r="K40" i="44" s="1"/>
  <c r="L40" i="44" s="1"/>
  <c r="I32" i="44"/>
  <c r="J32" i="44" s="1"/>
  <c r="K32" i="44" s="1"/>
  <c r="I141" i="44"/>
  <c r="J141" i="44" s="1"/>
  <c r="K141" i="44" s="1"/>
  <c r="L141" i="44" s="1"/>
  <c r="I148" i="44"/>
  <c r="J148" i="44" s="1"/>
  <c r="K148" i="44" s="1"/>
  <c r="I152" i="44"/>
  <c r="J152" i="44" s="1"/>
  <c r="K152" i="44" s="1"/>
  <c r="L152" i="44" s="1"/>
  <c r="I166" i="44"/>
  <c r="J166" i="44" s="1"/>
  <c r="K166" i="44" s="1"/>
  <c r="I207" i="44"/>
  <c r="J207" i="44" s="1"/>
  <c r="K207" i="44" s="1"/>
  <c r="L207" i="44" s="1"/>
  <c r="I224" i="44"/>
  <c r="J224" i="44" s="1"/>
  <c r="K224" i="44" s="1"/>
  <c r="L224" i="44" s="1"/>
  <c r="I246" i="44"/>
  <c r="J246" i="44" s="1"/>
  <c r="K246" i="44" s="1"/>
  <c r="L246" i="44" s="1"/>
  <c r="I284" i="44"/>
  <c r="J284" i="44" s="1"/>
  <c r="K284" i="44" s="1"/>
  <c r="L284" i="44" s="1"/>
  <c r="I22" i="44"/>
  <c r="J22" i="44" s="1"/>
  <c r="K22" i="44" s="1"/>
  <c r="L22" i="44" s="1"/>
  <c r="I18" i="44"/>
  <c r="J18" i="44" s="1"/>
  <c r="K18" i="44" s="1"/>
  <c r="L18" i="44" s="1"/>
  <c r="I29" i="44"/>
  <c r="J29" i="44" s="1"/>
  <c r="K29" i="44" s="1"/>
  <c r="L29" i="44" s="1"/>
  <c r="I25" i="44"/>
  <c r="J25" i="44" s="1"/>
  <c r="K25" i="44" s="1"/>
  <c r="I21" i="44"/>
  <c r="J21" i="44" s="1"/>
  <c r="K21" i="44" s="1"/>
  <c r="L21" i="44" s="1"/>
  <c r="I17" i="44"/>
  <c r="J17" i="44" s="1"/>
  <c r="K17" i="44" s="1"/>
  <c r="L17" i="44" s="1"/>
  <c r="I13" i="44"/>
  <c r="J13" i="44" s="1"/>
  <c r="K13" i="44" s="1"/>
  <c r="I80" i="44"/>
  <c r="J80" i="44" s="1"/>
  <c r="K80" i="44" s="1"/>
  <c r="I76" i="44"/>
  <c r="J76" i="44" s="1"/>
  <c r="K76" i="44" s="1"/>
  <c r="I68" i="44"/>
  <c r="J68" i="44" s="1"/>
  <c r="K68" i="44" s="1"/>
  <c r="L68" i="44" s="1"/>
  <c r="I62" i="44"/>
  <c r="J62" i="44" s="1"/>
  <c r="K62" i="44" s="1"/>
  <c r="L62" i="44" s="1"/>
  <c r="I58" i="44"/>
  <c r="J58" i="44" s="1"/>
  <c r="K58" i="44" s="1"/>
  <c r="I54" i="44"/>
  <c r="J54" i="44" s="1"/>
  <c r="K54" i="44" s="1"/>
  <c r="L54" i="44" s="1"/>
  <c r="I50" i="44"/>
  <c r="J50" i="44" s="1"/>
  <c r="K50" i="44" s="1"/>
  <c r="L50" i="44" s="1"/>
  <c r="I46" i="44"/>
  <c r="J46" i="44" s="1"/>
  <c r="K46" i="44" s="1"/>
  <c r="I42" i="44"/>
  <c r="J42" i="44" s="1"/>
  <c r="K42" i="44" s="1"/>
  <c r="L42" i="44" s="1"/>
  <c r="I38" i="44"/>
  <c r="J38" i="44" s="1"/>
  <c r="K38" i="44" s="1"/>
  <c r="I34" i="44"/>
  <c r="J34" i="44" s="1"/>
  <c r="K34" i="44" s="1"/>
  <c r="L34" i="44" s="1"/>
  <c r="I91" i="44"/>
  <c r="J91" i="44" s="1"/>
  <c r="K91" i="44" s="1"/>
  <c r="L91" i="44" s="1"/>
  <c r="I128" i="44"/>
  <c r="J128" i="44" s="1"/>
  <c r="K128" i="44" s="1"/>
  <c r="L128" i="44" s="1"/>
  <c r="I143" i="44"/>
  <c r="J143" i="44" s="1"/>
  <c r="K143" i="44" s="1"/>
  <c r="L143" i="44" s="1"/>
  <c r="I150" i="44"/>
  <c r="J150" i="44" s="1"/>
  <c r="K150" i="44" s="1"/>
  <c r="L150" i="44" s="1"/>
  <c r="I154" i="44"/>
  <c r="J154" i="44" s="1"/>
  <c r="K154" i="44" s="1"/>
  <c r="L154" i="44" s="1"/>
  <c r="J174" i="44"/>
  <c r="K174" i="44" s="1"/>
  <c r="I212" i="44"/>
  <c r="J212" i="44" s="1"/>
  <c r="K212" i="44" s="1"/>
  <c r="L212" i="44" s="1"/>
  <c r="I219" i="44"/>
  <c r="J219" i="44" s="1"/>
  <c r="K219" i="44" s="1"/>
  <c r="L219" i="44" s="1"/>
  <c r="I229" i="44"/>
  <c r="J229" i="44" s="1"/>
  <c r="K229" i="44" s="1"/>
  <c r="L229" i="44" s="1"/>
  <c r="I236" i="44"/>
  <c r="J236" i="44" s="1"/>
  <c r="K236" i="44" s="1"/>
  <c r="L236" i="44" s="1"/>
  <c r="I251" i="44"/>
  <c r="J251" i="44" s="1"/>
  <c r="K251" i="44" s="1"/>
  <c r="I261" i="44"/>
  <c r="J261" i="44" s="1"/>
  <c r="K261" i="44" s="1"/>
  <c r="L261" i="44" s="1"/>
  <c r="I279" i="44"/>
  <c r="J279" i="44" s="1"/>
  <c r="K279" i="44" s="1"/>
  <c r="L279" i="44" s="1"/>
  <c r="C285" i="44"/>
  <c r="C281" i="44"/>
  <c r="C276" i="44"/>
  <c r="F8" i="44"/>
  <c r="F7" i="44" s="1"/>
  <c r="C273" i="44"/>
  <c r="C272" i="44" s="1"/>
  <c r="H267" i="44"/>
  <c r="C267" i="44"/>
  <c r="C262" i="44"/>
  <c r="C258" i="44"/>
  <c r="C254" i="44"/>
  <c r="H247" i="44"/>
  <c r="C247" i="44"/>
  <c r="C243" i="44"/>
  <c r="C239" i="44"/>
  <c r="C231" i="44"/>
  <c r="H220" i="44"/>
  <c r="C220" i="44"/>
  <c r="H211" i="44"/>
  <c r="H9" i="44" s="1"/>
  <c r="C214" i="44"/>
  <c r="C199" i="44"/>
  <c r="C193" i="44"/>
  <c r="C186" i="44"/>
  <c r="C185" i="44"/>
  <c r="L180" i="44"/>
  <c r="K180" i="44"/>
  <c r="J180" i="44"/>
  <c r="H180" i="44"/>
  <c r="G180" i="44"/>
  <c r="F180" i="44"/>
  <c r="E180" i="44"/>
  <c r="C180" i="44"/>
  <c r="C176" i="44"/>
  <c r="C172" i="44"/>
  <c r="C171" i="44" s="1"/>
  <c r="C167" i="44"/>
  <c r="C162" i="44"/>
  <c r="G156" i="44"/>
  <c r="C156" i="44"/>
  <c r="C144" i="44"/>
  <c r="C137" i="44"/>
  <c r="C125" i="44"/>
  <c r="C118" i="44"/>
  <c r="C114" i="44"/>
  <c r="H113" i="44"/>
  <c r="C110" i="44"/>
  <c r="C105" i="44"/>
  <c r="H104" i="44"/>
  <c r="C101" i="44"/>
  <c r="C97" i="44"/>
  <c r="C93" i="44"/>
  <c r="C86" i="44"/>
  <c r="C81" i="44"/>
  <c r="H93" i="44" l="1"/>
  <c r="H118" i="44"/>
  <c r="H162" i="44"/>
  <c r="I105" i="44"/>
  <c r="I104" i="44"/>
  <c r="J104" i="44" s="1"/>
  <c r="K104" i="44" s="1"/>
  <c r="L104" i="44" s="1"/>
  <c r="H110" i="44"/>
  <c r="H114" i="44"/>
  <c r="H144" i="44"/>
  <c r="H86" i="44"/>
  <c r="H226" i="44"/>
  <c r="H225" i="44" s="1"/>
  <c r="H231" i="44"/>
  <c r="H199" i="44"/>
  <c r="H185" i="44"/>
  <c r="H184" i="44" s="1"/>
  <c r="E8" i="44"/>
  <c r="E7" i="44" s="1"/>
  <c r="H81" i="44"/>
  <c r="H101" i="44"/>
  <c r="H105" i="44"/>
  <c r="H137" i="44"/>
  <c r="H97" i="44"/>
  <c r="H125" i="44"/>
  <c r="H167" i="44"/>
  <c r="H214" i="44"/>
  <c r="H210" i="44"/>
  <c r="H209" i="44" s="1"/>
  <c r="C26" i="44"/>
  <c r="C184" i="44"/>
  <c r="C225" i="44"/>
  <c r="C8" i="44"/>
  <c r="C209" i="44"/>
  <c r="C9" i="44"/>
  <c r="I156" i="44" l="1"/>
  <c r="J105" i="44"/>
  <c r="H156" i="44"/>
  <c r="G26" i="44"/>
  <c r="G8" i="44"/>
  <c r="G7" i="44" s="1"/>
  <c r="L158" i="44"/>
  <c r="J156" i="44"/>
  <c r="C7" i="44"/>
  <c r="I26" i="44" l="1"/>
  <c r="I8" i="44"/>
  <c r="I7" i="44" s="1"/>
  <c r="L107" i="44"/>
  <c r="L28" i="44" s="1"/>
  <c r="L9" i="44" s="1"/>
  <c r="K105" i="44"/>
  <c r="H26" i="44"/>
  <c r="H8" i="44"/>
  <c r="H7" i="44" s="1"/>
  <c r="L157" i="44"/>
  <c r="L27" i="44" s="1"/>
  <c r="L105" i="44" l="1"/>
  <c r="L156" i="44"/>
  <c r="K156" i="44"/>
  <c r="J26" i="44"/>
  <c r="J8" i="44"/>
  <c r="J7" i="44" s="1"/>
  <c r="K26" i="44" l="1"/>
  <c r="K8" i="44"/>
  <c r="K7" i="44" s="1"/>
  <c r="L26" i="44"/>
  <c r="L8" i="44"/>
  <c r="L7" i="44" l="1"/>
</calcChain>
</file>

<file path=xl/comments1.xml><?xml version="1.0" encoding="utf-8"?>
<comments xmlns="http://schemas.openxmlformats.org/spreadsheetml/2006/main">
  <authors>
    <author>Марина Р. Мустафина</author>
  </authors>
  <commentList>
    <comment ref="H99" authorId="0" shapeId="0">
      <text>
        <r>
          <rPr>
            <b/>
            <sz val="16"/>
            <color indexed="81"/>
            <rFont val="Tahoma"/>
            <family val="2"/>
            <charset val="204"/>
          </rPr>
          <t>Марина Р. Мустафина:</t>
        </r>
        <r>
          <rPr>
            <sz val="16"/>
            <color indexed="81"/>
            <rFont val="Tahoma"/>
            <family val="2"/>
            <charset val="204"/>
          </rPr>
          <t xml:space="preserve">
Фирстова Виктория Анатольевна 20-16-38, данные будут не ранее 05.02.2021 - 2529,1 по её данным, fva@38edu.ru 
по отчету от Старостина Елена Петровна,
Тел. 3(952) 33-13-89
StarostinaEP@38edu.ru
сумма 1799,5</t>
        </r>
      </text>
    </comment>
    <comment ref="H224" authorId="0" shapeId="0">
      <text>
        <r>
          <rPr>
            <b/>
            <sz val="9"/>
            <color indexed="81"/>
            <rFont val="Tahoma"/>
            <family val="2"/>
            <charset val="204"/>
          </rPr>
          <t>Марина Р. Мустафина:</t>
        </r>
        <r>
          <rPr>
            <sz val="9"/>
            <color indexed="81"/>
            <rFont val="Tahoma"/>
            <family val="2"/>
            <charset val="204"/>
          </rPr>
          <t xml:space="preserve">
уточняли расходы, скорректировали в феврале</t>
        </r>
      </text>
    </comment>
  </commentList>
</comments>
</file>

<file path=xl/comments2.xml><?xml version="1.0" encoding="utf-8"?>
<comments xmlns="http://schemas.openxmlformats.org/spreadsheetml/2006/main">
  <authors>
    <author>Марина Р. Мустафина</author>
  </authors>
  <commentList>
    <comment ref="L48" authorId="0" shapeId="0">
      <text>
        <r>
          <rPr>
            <b/>
            <sz val="9"/>
            <color indexed="81"/>
            <rFont val="Tahoma"/>
            <family val="2"/>
            <charset val="204"/>
          </rPr>
          <t>ФАКТ совсем маленький, изменить</t>
        </r>
      </text>
    </comment>
  </commentList>
</comments>
</file>

<file path=xl/sharedStrings.xml><?xml version="1.0" encoding="utf-8"?>
<sst xmlns="http://schemas.openxmlformats.org/spreadsheetml/2006/main" count="5121" uniqueCount="1582">
  <si>
    <t>Источники финансирования</t>
  </si>
  <si>
    <t>Всего</t>
  </si>
  <si>
    <t>Всего, в том числе</t>
  </si>
  <si>
    <t>ОБ</t>
  </si>
  <si>
    <t>ФБ</t>
  </si>
  <si>
    <t>ИИ</t>
  </si>
  <si>
    <t>министерство здравоохранения Иркутской области</t>
  </si>
  <si>
    <t>министерство образования Иркутской области</t>
  </si>
  <si>
    <t>министерство строительства, дорожного хозяйства Иркутской области</t>
  </si>
  <si>
    <t xml:space="preserve"> Основное мероприятие «Профилактика инфекционных и неинфекционных заболеваний и формирование здорового образа жизни» на 2019-2024 годы</t>
  </si>
  <si>
    <t xml:space="preserve"> «Мероприятия по профилактике ВИЧ-инфекции и гепатитов В и С, в том числе с привлечением к реализации указанных мероприятий социально ориентированных некоммерческих организаций»</t>
  </si>
  <si>
    <t xml:space="preserve"> «Иммунопрофилактика»</t>
  </si>
  <si>
    <t xml:space="preserve"> «Первичная медико-санитарная помощь, в части профилактики»</t>
  </si>
  <si>
    <t xml:space="preserve"> Основное мероприятие «Совершенствование оказания первичной медико-санитарной помощи, специализированной, включая высокотехнологичную медицинскую помощь» на 2019-2024 годы</t>
  </si>
  <si>
    <t xml:space="preserve"> «Организация и оказание медицинской помощи больным ВИЧ-инфекцией, осуществление мероприятий по профилактике ВИЧ-инфекции»</t>
  </si>
  <si>
    <t xml:space="preserve"> «Первичная специализированная медико-санитарная помощь в амбулаторных условиях в медицинских организациях, подведомственных министерству здравоохранения Иркутской области»</t>
  </si>
  <si>
    <t xml:space="preserve"> «Специализированная медицинская помощь в стационарных условиях в медицинских организациях, подведомственных министерству здравоохранения Иркутской области»</t>
  </si>
  <si>
    <t xml:space="preserve"> «Оказание высокотехнологичной медицинской помощи, не включенной в базовую программу обязательного медицинского страхования»</t>
  </si>
  <si>
    <t xml:space="preserve"> «Специализированная медицинская помощь в условиях дневного стационара в медицинских организациях, подведомственных министерству здравоохранения Иркутской области»</t>
  </si>
  <si>
    <t xml:space="preserve"> «Закупки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</si>
  <si>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 xml:space="preserve"> «Закупки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t>
  </si>
  <si>
    <t xml:space="preserve"> «Медицинская деятельность, связанная с донорством органов человека в целях трансплантации (пересадки), включающей проведение мероприятий по медицинскому обследованию донора, обеспечению сохранности донорских органов до их изъятия у донора, изъятию донорских органов, хранению и транспортировке донорских органов и иных мероприятий, направленных на обеспечение этой деятельности»</t>
  </si>
  <si>
    <t xml:space="preserve"> «Оказание скорой специализированной медицинской помощи (медицинская эвакуация)»</t>
  </si>
  <si>
    <t xml:space="preserve"> Основное мероприятие «Развитие службы крови» на 2019-2024 годы</t>
  </si>
  <si>
    <t xml:space="preserve"> «Заготовка, хранение, обеспечение донорской кровью и ее компонентами»</t>
  </si>
  <si>
    <t xml:space="preserve"> Основное мероприятие «Предоставление субсидий местным бюджетам на обеспечение среднесуточного набора питания детям, страдающим туберкулезом и/или наблюдающимся в связи с туберкулезом»</t>
  </si>
  <si>
    <t xml:space="preserve"> «Субсидии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 страдающих туберкулезной интоксикацией и (или) находящихся под диспансерным наблюдением у фтизиатра, посещающих группы оздоровительной направленности в муниципальных дошкольных образовательных организациях, расположенных на территории Иркутской области»</t>
  </si>
  <si>
    <t xml:space="preserve"> Подпрограмма «Развитие государственно-частного партнерства» на 2019-2024 годы</t>
  </si>
  <si>
    <t xml:space="preserve"> Основное мероприятие «Создание условий для обеспечения доступности медицинской помощи в амбулаторных условиях в рамках государственно-частного партнерства» на 2019-2024 годы</t>
  </si>
  <si>
    <t xml:space="preserve"> «Оказание медицинской помощи в амбулаторных условиях в рамках государственно-частного партнерства»</t>
  </si>
  <si>
    <t xml:space="preserve"> Основное мероприятие «Развитие государственно-частного партнерства в сфере здравоохранения»</t>
  </si>
  <si>
    <t xml:space="preserve"> «Государственно-частное партнерство в сфере здравоохранения»</t>
  </si>
  <si>
    <t xml:space="preserve"> Основное мероприятие «Совершенствование службы родовспоможения» на 2019-2024 годы</t>
  </si>
  <si>
    <t xml:space="preserve"> «Первичная медико-санитарная помощь в амбулаторных условиях в медицинских организациях родовспоможения, подведомственных министерству здравоохранения Иркутской области»</t>
  </si>
  <si>
    <t xml:space="preserve"> «Специализированная медицинская помощь в стационарных условиях в медицинских организациях родовспоможения, подведомственных министерству здравоохранения Иркутской области»</t>
  </si>
  <si>
    <t xml:space="preserve"> Основное мероприятие «Совершенствование оказания медицинской помощи детям» на 2019-2024 годы</t>
  </si>
  <si>
    <t xml:space="preserve"> «Обеспечение детей первого - второго года жизни специальными молочными продуктами детского питания»</t>
  </si>
  <si>
    <t xml:space="preserve"> «Обеспечение полноценным питанием беременных женщин, кормящих матерей, а также детей в возрасте до трех лет через специальные пункты питания и организации торговли по заключению врачей»</t>
  </si>
  <si>
    <t xml:space="preserve"> «Специализированная медицинская помощь в стационарных условиях в детских медицинских организациях, подведомственных министерству здравоохранения Иркутской области»</t>
  </si>
  <si>
    <t xml:space="preserve"> «Первичная медико-санитарная помощь в амбулаторных условиях в детских медицинских организациях, подведомственных министерству здравоохранения Иркутской области»</t>
  </si>
  <si>
    <t xml:space="preserve"> Основное мероприятие «Медицинская реабилитация и санаторно-курортное лечение» на 2019-2024 годы</t>
  </si>
  <si>
    <t xml:space="preserve"> «Санаторно-курортное лечение в медицинских организациях, подведомственных министерству здравоохранения Иркутской области»</t>
  </si>
  <si>
    <t xml:space="preserve"> Основное мероприятие «Паллиативная помощь» на 2019-2024 годы</t>
  </si>
  <si>
    <t xml:space="preserve"> «Паллиативная медицинская помощь»</t>
  </si>
  <si>
    <t xml:space="preserve"> Основное мероприятие «Кадровое обеспечение системы здравоохранения Иркутской области» на 2019-2024 годы</t>
  </si>
  <si>
    <t xml:space="preserve"> «Повышение качества подготовки и уровня квалификации медицинских кадров»</t>
  </si>
  <si>
    <t xml:space="preserve"> «Ежемесячная денежная выплата отдельным категориям студентов в целях привлечения их для дальнейшей работы в медицинских организациях, расположенных на территории Иркутской области»</t>
  </si>
  <si>
    <t xml:space="preserve"> Основное мероприятие «Организация обеспечения граждан качественными, эффективными, безопасными лекарственными препаратами для медицинского применения» на 2019-2024 годы</t>
  </si>
  <si>
    <t xml:space="preserve"> «Отдельные полномочия в области лекарственного обеспечения»</t>
  </si>
  <si>
    <t xml:space="preserve"> «Льготное обеспечение лекарственными препаратами, специализированными продуктами лечебного питания, медицинскими изделиями отдельных категорий граждан в соответствии с Законом Иркутской области от 17 декабря 2008 года № 106-оз»</t>
  </si>
  <si>
    <t xml:space="preserve"> «Обеспечение лекарственными препаратами для медицинского применения, медицинскими изделиями и специализированными продуктами лечебного питания, не входящими в соответствующий стандарт медицинской помощи, в случае наличия медицинских показаний (индивидуальной непереносимости, по жизненным показаниям) по решению врачебной комиссии»</t>
  </si>
  <si>
    <t xml:space="preserve"> «Экспертиза качества фармацевтической субстанции, произведенной для реализации»</t>
  </si>
  <si>
    <t xml:space="preserve"> Подпрограмма «Развитие информатизации в здравоохранении» на 2019-2024 годы</t>
  </si>
  <si>
    <t xml:space="preserve"> Основное мероприятие «Информатизация здравоохранения» на 2019-2024 годы</t>
  </si>
  <si>
    <t xml:space="preserve"> «Формирование и ведение единой статистическо-информационной системы здравоохранения в Иркутской области»</t>
  </si>
  <si>
    <t xml:space="preserve"> Основное мероприятие «Государственная политика в сфере здравоохранения Иркутской области»</t>
  </si>
  <si>
    <t xml:space="preserve"> «Проведение судебно-медицинских экспертиз»</t>
  </si>
  <si>
    <t xml:space="preserve"> «Реализация государственных функций по мобилизационной подготовке экономики»</t>
  </si>
  <si>
    <t xml:space="preserve"> «Укрепление материально-технической базы медицинских организаций, подведомственных министерству здравоохранения Иркутской области»</t>
  </si>
  <si>
    <t xml:space="preserve"> «Капитальный ремонт, разработка и экспертиза проектно-сметной документации для проведения капитального ремонта объектов здравоохранения и проектно-сметные работы объектов здравоохранения»</t>
  </si>
  <si>
    <t xml:space="preserve"> «Обеспечение гарантий и компенсаций для лиц, работающих в медицинских организациях, учредителем которых является министерство здравоохранения Иркутской области, расположенных в районах Крайнего Севера и приравненных к ним местностях»</t>
  </si>
  <si>
    <t xml:space="preserve"> «Проведение патологоанатомических исследований»</t>
  </si>
  <si>
    <t xml:space="preserve"> «Страховые взносы на обязательное медицинское страхование неработающего населения Иркутской области»</t>
  </si>
  <si>
    <t xml:space="preserve"> «Осуществление переданных полномочий РФ в сфере охраны здоровья граждан»</t>
  </si>
  <si>
    <t xml:space="preserve"> «Осуществление функций государственной власти в сфере здравоохранения»</t>
  </si>
  <si>
    <t xml:space="preserve"> «омпенсация работникам учреждений в установленном порядке части стоимости путевки на санаторно-курортное лечение в санаторно-курортных организациях, расположенных на территории Иркутской области»</t>
  </si>
  <si>
    <t xml:space="preserve"> Основное мероприятие «Уплата взносов на обязательное медицинское страхование неработающего населения Иркутской области» на 2019-2024 годы</t>
  </si>
  <si>
    <t xml:space="preserve"> «Оказание скорой, в том числе скорой специализированной, медицинской помощи»</t>
  </si>
  <si>
    <t xml:space="preserve"> Основное мероприятие «Совершенствование оказания скорой, в том числе скорой специализированной, медицинской помощи, медицинской эвакуации» на 2019-2024 годы</t>
  </si>
  <si>
    <t xml:space="preserve"> Региональный проект «Обеспечение медицинских организаций системы здравоохранения Иркутской области квалифицированными кадрами» на 2019-2024 годы</t>
  </si>
  <si>
    <t>Региональный проект «Программа развития детского здравоохранения Иркутской области, включая создание современной инфраструктуры оказания медицинской помощи детям» на 2019-2024 годы</t>
  </si>
  <si>
    <t xml:space="preserve"> Региональный проект Иркутской области «Формирование системы мотивации граждан к здоровому образу жизни, включая здоровое питание и отказ от вредных привычек» на 2019-2024 годы</t>
  </si>
  <si>
    <t>Региональный проект Иркутской области «Развитие системы оказания первичной медико-санитарной помощи» на 2019-2024 годы</t>
  </si>
  <si>
    <t>Региональный проект «Разработка и реализация программы системной поддержки и повышения качества жизни граждан старшего поколения (Иркутская область)» на 2019-2024 годы</t>
  </si>
  <si>
    <t>Региональный проект Иркутской области «Борьба с онкологическими заболеваниями» на 2019-2024 годы</t>
  </si>
  <si>
    <t xml:space="preserve"> Региональный проект Иркутской области «Создание единого цифрового контура в здравоохранении на основе единой государственной информационной системы в сфере здравоохранения (ЕГИСЗ)» на 2019-2024 годы</t>
  </si>
  <si>
    <t>Региональный проект Иркутской области «Борьба с сердечно-сосудистыми заболеваниями» на 2019-2024 годы</t>
  </si>
  <si>
    <t>МБ</t>
  </si>
  <si>
    <t>Территориальный фонд обязательного медицинского страхования Иркутской области</t>
  </si>
  <si>
    <t xml:space="preserve">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</si>
  <si>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Основное мероприятие «Капитальный ремонт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 на 2019-2020 годы</t>
  </si>
  <si>
    <t xml:space="preserve"> «Дополнительное финансовое обеспечение организации обязательного медицинского страхования на территории Иркутской области»</t>
  </si>
  <si>
    <t>Приобретение, поставка и монтаж модульных конструкций для размещения фельдшерско-акушерских пунктов</t>
  </si>
  <si>
    <t>Приложение 2</t>
  </si>
  <si>
    <t>1.</t>
  </si>
  <si>
    <t>Подпрограмма «Совершенствование оказания медицинской помощи, включая профилактику заболеваний и формирование здорового образа жизни» на 2019-2024 годы</t>
  </si>
  <si>
    <t>1.1.</t>
  </si>
  <si>
    <t>Основное мероприятие «Профилактика инфекционных и неинфекционных заболеваний и формирование здорового образа жизни» на 2019-2024 годы</t>
  </si>
  <si>
    <t>Региональный проект Иркутской области «Формирование системы мотивации граждан к здоровому образу жизни, включая здоровое питание и отказ от вредных привычек» на 2019-2024 годы</t>
  </si>
  <si>
    <t>1.3.</t>
  </si>
  <si>
    <t>Основное мероприятие «Совершенствование оказания первичной медико-санитарной помощи, специализированной, включая высокотехнологичную медицинскую помощь» на 2019-2024 годы</t>
  </si>
  <si>
    <t>1.4.</t>
  </si>
  <si>
    <t>Основное мероприятие «Совершенствование оказания скорой, в том числе скорой специализированной, медицинской помощи, медицинской эвакуации» на 2019-2024 годы</t>
  </si>
  <si>
    <t>1.5.</t>
  </si>
  <si>
    <t>Основное мероприятие «Развитие службы крови» на 2019-2024 годы</t>
  </si>
  <si>
    <t>1.6.</t>
  </si>
  <si>
    <t>1.7.</t>
  </si>
  <si>
    <t>Основное мероприятие «Совершенствование службы родовспоможения» на 2019-2024 годы</t>
  </si>
  <si>
    <t>1.8.</t>
  </si>
  <si>
    <t>1.9.</t>
  </si>
  <si>
    <t>1.10.</t>
  </si>
  <si>
    <t>Основное мероприятие «Паллиативная помощь» на 2019-2024 годы</t>
  </si>
  <si>
    <t>1.11.</t>
  </si>
  <si>
    <t>Основное мероприятие «Организация обеспечения граждан качественными, эффективными, безопасными лекарственными препаратами для медицинского применения» на 2019-2024 годы</t>
  </si>
  <si>
    <t>1.12.</t>
  </si>
  <si>
    <t>1.13.</t>
  </si>
  <si>
    <t>1.14.</t>
  </si>
  <si>
    <t>1.15.</t>
  </si>
  <si>
    <t>2.</t>
  </si>
  <si>
    <t>Подпрограмма «Развитие государственно-частного партнерства» на 2019-2024 годы</t>
  </si>
  <si>
    <t>2.1.</t>
  </si>
  <si>
    <t>Подпрограмма «Кадровое обеспечение системы здравоохранения» на 2019-2024 годы</t>
  </si>
  <si>
    <t>3.1.</t>
  </si>
  <si>
    <t>Основное мероприятие «Кадровое обеспечение системы здравоохранения Иркутской области» на 2019-2024 годы</t>
  </si>
  <si>
    <t>Региональный проект «Обеспечение медицинских организаций системы здравоохранения Иркутской области квалифицированными кадрами» на 2019-2024 годы</t>
  </si>
  <si>
    <t>4.</t>
  </si>
  <si>
    <t>Подпрограмма «Развитие информатизации в здравоохранении» на 2019-2024 годы</t>
  </si>
  <si>
    <t>4.1.</t>
  </si>
  <si>
    <t>Основное мероприятие «Информатизация здравоохранения» на 2019-2024 годы</t>
  </si>
  <si>
    <t>4.2.</t>
  </si>
  <si>
    <t>Региональный проект Иркутской области «Создание единого цифрового контура в здравоохранении на основе единой государственной информационной системы в сфере здравоохранения (ЕГИСЗ)» на 2019-2024 годы</t>
  </si>
  <si>
    <t>5.</t>
  </si>
  <si>
    <t>Подпрограмма «Повышение эффективности функционирования системы здравоохранения» на 2019-2024 годы</t>
  </si>
  <si>
    <t>5.1.</t>
  </si>
  <si>
    <t>Основное мероприятие «Государственная политика в сфере здравоохранения Иркутской области» на 2019-2024 годы</t>
  </si>
  <si>
    <t xml:space="preserve">Основное мероприятие «Строительство, реконструкция, в том числе выполнение проектных и изыскательских работ, объектов государственной собственности Иркутской области в сфере здравоохранения» на 2019-2024 годы </t>
  </si>
  <si>
    <t>6.</t>
  </si>
  <si>
    <t>Подпрограмма «Осуществление обязательного медицинского страхования в Иркутской области» на 2019-2024 годы</t>
  </si>
  <si>
    <t>6.1.</t>
  </si>
  <si>
    <t>Основное мероприятие «Уплата взносов на обязательное медицинское страхование неработающего населения Иркутской области» на 2019-2024 годы</t>
  </si>
  <si>
    <t>Подключение (технологическое присоединение) к сетям инженерно-технического обеспечения зданий медицинских организаций</t>
  </si>
  <si>
    <t>Основное мероприятие «Обеспечение среднесуточного набора питания детям, страдающим туберкулезом и/или наблюдающимся в связи с туберкулезом» на 2019-2024 годы</t>
  </si>
  <si>
    <t>Финансовое обеспечение расходов на оказание услуг по получению, хранению, учету и доставке лекарственных препаратов приобретаемых министерством здравоохранения Иркутской области за счет средств иного межбюджетного трансферта, предоставленного из резервного фонда Правительства Российской Федерации в целях финансового обеспечения мероприятий по приобретению лекарственных препаратов для лечения пациентов с новой коронавирусной инфекцией, получающих медицинскую помощь в амбулаторных условиях</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</si>
  <si>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</si>
  <si>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Субсидии из областного бюджета юридическим лицам, в том числе бюджетным и (или) автономным учреждениям, учредителем которых не является Иркутская область, в целях финансового обеспечения мероприятий, связанных с профилактикой и устранением последствий распространения коронавирусной инфекции на территории Иркутской области</t>
  </si>
  <si>
    <t>Оказание социальной поддержки работникам государственных учреждений здравоохранения Иркутской области, на территории обслуживания которых были зарегистрированы случаи заболевания новой коронавирусной инфекцией</t>
  </si>
  <si>
    <t>Финансовое обеспечение мероприятий по борьбе с новой коронавирусной инфекцией (COVID-19) за счет средств резервного фонда Правительства Российской Федерации</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</si>
  <si>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</si>
  <si>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Единовременная денежная выплата на обучение отдельным категориям студентов в целях привлечения их для дальнейшей работы в медицинских организациях, расположенных в отдаленных районах Иркутской области</t>
  </si>
  <si>
    <t>Ежемесячная денежная выплата отдельным категориям студентов в целях привлечения их для дальнейшей работы в медицинских организациях, расположенных на территории Иркутской области</t>
  </si>
  <si>
    <t>Повышение качества подготовки и уровня квалификации медицинских кадров</t>
  </si>
  <si>
    <t>Формирование и развитие регионального фрагмента Единой государственной информационной системы в сфере здравоохранения</t>
  </si>
  <si>
    <t>Создание единого цифрового контура в здравоохранении на основе единой государственной информационной системы здравоохранения (ЕГИСЗ)</t>
  </si>
  <si>
    <t>Осуществление функций государственной власти в сфере здравоохранения</t>
  </si>
  <si>
    <t>Реализация государственных функций по мобилизационной подготовке экономики</t>
  </si>
  <si>
    <t>Осуществление переданных полномочий РФ в сфере охраны здоровья граждан</t>
  </si>
  <si>
    <t>Обеспечение гарантий и компенсаций для лиц, работающих в медицинских организациях, учредителем которых является министерство здравоохранения Иркутской области, расположенных в районах Крайнего Севера и приравненных к ним местностях</t>
  </si>
  <si>
    <t>Проведение патологоанатомических исследований</t>
  </si>
  <si>
    <t>Проведение судебно-медицинских экспертиз</t>
  </si>
  <si>
    <t>Компенсация работникам учреждений в установленном порядке части стоимости путевки на санаторно-курортное лечение в санаторно-курортных организациях, расположенных на территории Иркутской области</t>
  </si>
  <si>
    <t>Снос аварийного здания инфекционного отделения областного государственного бюджетного учреждения здравоохранения «Шелеховская районная больница», расположенного по адресу: Иркутская область, г. Шелехов, ул. Ленина, 24, «Больничный городок», №4</t>
  </si>
  <si>
    <t>Обеспечение (компенсация) расходов государственных учреждений здравоохранения Иркутской области на оплату отпусков и выплату компенсации за неиспользованные отпуска медицинским и иным работникам, которым производились выплаты стимулирующего характера, предусмотренные указом Губернатора Иркутской области от 7 апреля 2020 года № 89-уг</t>
  </si>
  <si>
    <t>Приобретение аппаратов для искусственной вентиляции легких для медицинских организаций за счет средств резервного фонда Правительства Российской Федерации</t>
  </si>
  <si>
    <t>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t>
  </si>
  <si>
    <t>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</si>
  <si>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резервного фонда Правительства Российской Федерации</t>
  </si>
  <si>
    <t>Осуществление дополнительных выплат медицинским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коронавирусной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</si>
  <si>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Технический контроль за возведением корпуса на 60 коек для лечения больных с внебольничной пневмонией ОГБУЗ «Усть-Кутская районная больница»</t>
  </si>
  <si>
    <t>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t>
  </si>
  <si>
    <t>Оснащение оборудованием региональных сосудистых центров и первичных сосудистых отделений</t>
  </si>
  <si>
    <t>Переоснащение медицинских организаций, оказывающих медицинскую помощь больным с онкологическими заболеваниями</t>
  </si>
  <si>
    <t>Страховые взносы на обязательное медицинское страхование неработающего населения Иркутской области</t>
  </si>
  <si>
    <t>Иммунопрофилактика</t>
  </si>
  <si>
    <t>Профилактика ВИЧ-инфекции и гепатитов B и C, в том числе с привлечением к реализации указанных мероприятий социально ориентированных некоммерческих организаций</t>
  </si>
  <si>
    <t>Организация и оказание медицинской помощи больным ВИЧ-инфекцией, осуществление мероприятий по профилактике ВИЧ-инфекции</t>
  </si>
  <si>
    <t>Первичная специализированная медико-санитарная помощь в амбулаторных условиях в медицинских организациях, подведомственных министерству здравоохранения Иркутской области</t>
  </si>
  <si>
    <t>Специализированная медицинская помощь в стационарных условиях в медицинских организациях, подведомственных министерству здравоохранения Иркутской области</t>
  </si>
  <si>
    <t>Специализированная медицинская помощь в условиях дневного стационара в медицинских организациях, подведомственных министерству здравоохранения Иркутской области</t>
  </si>
  <si>
    <t>Медицинская деятельность, связанная с донорством органов человека в целях трансплантации (пересадки), включающей проведение мероприятий по медицинскому обследованию донора, обеспечению сохранности донорских органов до их изъятия у донора, изъятию донорских органов, хранению и транспортировке донорских органов и иных мероприятий, направленных на обеспечение этой деятельности</t>
  </si>
  <si>
    <t>Оказание высокотехнологичной медицинской помощи, не включенной в базовую программу обязательного медицинского страхования</t>
  </si>
  <si>
    <t>Оказание скорой, в том числе скорой специализированной, медицинской помощи</t>
  </si>
  <si>
    <t>Оказание скорой специализированной медицинской помощи (медицинская эвакуация)</t>
  </si>
  <si>
    <t>Заготовка, хранение, обеспечение донорской кровью и ее компонентами</t>
  </si>
  <si>
    <t>Специализированная медицинская помощь в стационарных условиях в медицинских организациях родовспоможения, подведомственных министерству здравоохранения Иркутской области</t>
  </si>
  <si>
    <t>Первичная медико-санитарная помощь в амбулаторных условиях в медицинских организациях родовспоможения, подведомственных министерству здравоохранения Иркутской области</t>
  </si>
  <si>
    <t>Обеспечение детей первого - второго года жизни специальными молочными продуктами детского питания</t>
  </si>
  <si>
    <t>Обеспечение полноценным питанием беременных женщин, кормящих матерей, а также детей в возрасте до трех лет через специальные пункты питания и организации торговли по заключению врачей</t>
  </si>
  <si>
    <t>Специализированная медицинская помощь в стационарных условиях в детских медицинских организациях, подведомственных министерству здравоохранения Иркутской области</t>
  </si>
  <si>
    <t>Первичная медико-санитарная помощь в амбулаторных условиях в детских медицинских организациях, подведомственных министерству здравоохранения Иркутской области</t>
  </si>
  <si>
    <t>Организация круглосуточного приема, содержания, выхаживания и воспитания детей</t>
  </si>
  <si>
    <t>Санаторно-курортное лечение в медицинских организациях, подведомственных министерству здравоохранения Иркутской области</t>
  </si>
  <si>
    <t>Паллиативная медицинская помощь</t>
  </si>
  <si>
    <t>Развитие паллиативной медицинской помощи</t>
  </si>
  <si>
    <t>Обеспечение лекарственными препаратами для медицинского применения, медицинскими изделиями и специализированными продуктами лечебного питания, не входящими в соответствующий стандарт медицинской помощи, в случае наличия медицинских показаний (индивидуальной непереносимости, по жизненным показаниям) по решению врачебной комиссии</t>
  </si>
  <si>
    <t>Экспертиза качества фармацевтической субстанции, произведенной для реализации</t>
  </si>
  <si>
    <t>Отдельные полномочия в области лекарственного обеспечения</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</si>
  <si>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</si>
  <si>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</si>
  <si>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Расширение программы иммунизации детского населения за счет регионального календаря профилактических прививок</t>
  </si>
  <si>
    <t>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</si>
  <si>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</si>
  <si>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5</t>
  </si>
  <si>
    <t>Региональный проект «Развитие экспорта медицинских услуг на территории Иркутской области» на 2019-2024 годы</t>
  </si>
  <si>
    <t xml:space="preserve"> «Финансовое обеспечение организации обязательного медицинского страхования на территориях субъектов Российской Федерации»</t>
  </si>
  <si>
    <t xml:space="preserve"> Основное мероприятие «Организация дополнительного профессионального образования медицинских работников по программам повышения квалификации, а также приобретение и проведение ремонта медицинского оборудования» на 2019-2024 годы</t>
  </si>
  <si>
    <t xml:space="preserve"> «Финансовое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t>
  </si>
  <si>
    <t>N п/п</t>
  </si>
  <si>
    <t>Ответственный исполнитель, соисполнитель, участники, участники мероприятий</t>
  </si>
  <si>
    <t>Государственная программа Иркутской области «Развитие здравоохранения» на 2019-2024 годы</t>
  </si>
  <si>
    <t xml:space="preserve"> Х</t>
  </si>
  <si>
    <t>Х</t>
  </si>
  <si>
    <t>Областной бюджет 
(далее – ОБ)</t>
  </si>
  <si>
    <t>Средства, планируемые к привлечению из федерального бюджета 
(далее – ФБ)</t>
  </si>
  <si>
    <t>Бюджеты муниципальных образований Иркутской области 
(далее – МБ)</t>
  </si>
  <si>
    <t>Иные источники (далее – ИИ)</t>
  </si>
  <si>
    <t>1.1.1.</t>
  </si>
  <si>
    <t xml:space="preserve"> 01.2020</t>
  </si>
  <si>
    <t xml:space="preserve"> 12.2020</t>
  </si>
  <si>
    <t>1.1.2.</t>
  </si>
  <si>
    <t>1.1.3.</t>
  </si>
  <si>
    <t>Первичная медико-санитарная помощь, в части профилактики</t>
  </si>
  <si>
    <t>1.2.</t>
  </si>
  <si>
    <t>X</t>
  </si>
  <si>
    <t>1.2.1.</t>
  </si>
  <si>
    <t>Проведение коммуникационной компании по формированию здорового образа жизни</t>
  </si>
  <si>
    <t>1.3.1.</t>
  </si>
  <si>
    <t>1.3.2.</t>
  </si>
  <si>
    <t>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</si>
  <si>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1.3.3.</t>
  </si>
  <si>
    <t>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</si>
  <si>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1.3.4.</t>
  </si>
  <si>
    <t>1.3.5.</t>
  </si>
  <si>
    <t>1.3.6.</t>
  </si>
  <si>
    <t>1.3.7.</t>
  </si>
  <si>
    <t>1.3.8.</t>
  </si>
  <si>
    <t>1.4.1.</t>
  </si>
  <si>
    <t>1.4.2.</t>
  </si>
  <si>
    <t>1.5.1.</t>
  </si>
  <si>
    <t>100</t>
  </si>
  <si>
    <t>1.6.1.</t>
  </si>
  <si>
    <t>Предоставление субсидии местным бюджетам на обеспечение среднесуточного набора питания детям, страдающим туберкулезом и/или наблюдающимся в связи с туберкулезом</t>
  </si>
  <si>
    <t>1.7.1.</t>
  </si>
  <si>
    <t>1.7.2.</t>
  </si>
  <si>
    <t>Основное мероприятие «Совершенствование оказания медицинской помощи детям» на 2019-2024 годы</t>
  </si>
  <si>
    <t>1.8.1.</t>
  </si>
  <si>
    <t>1.8.2.</t>
  </si>
  <si>
    <t>1.8.3.</t>
  </si>
  <si>
    <t>1.8.4.</t>
  </si>
  <si>
    <t>1.8.5.</t>
  </si>
  <si>
    <t xml:space="preserve">Основное мероприятие «Медицинская реабилитация и санаторно-курортное лечение» на 2019-2024 годы </t>
  </si>
  <si>
    <t>1.9.1.</t>
  </si>
  <si>
    <t>1.10.1.</t>
  </si>
  <si>
    <t>1.10.2.</t>
  </si>
  <si>
    <t>1.11.1.</t>
  </si>
  <si>
    <t>Льготное обеспечение лекарственными препаратами, специализированными продуктами лечебного питания, медицинскими изделиями отдельных категорий граждан в соответствии с Законом Иркутской области от 17 декабря 2008 года № 106-оз</t>
  </si>
  <si>
    <t>1.11.2.</t>
  </si>
  <si>
    <t>1.11.3.</t>
  </si>
  <si>
    <t>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</si>
  <si>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1.11.4.</t>
  </si>
  <si>
    <t>1.11.5.</t>
  </si>
  <si>
    <t>1.11.6.</t>
  </si>
  <si>
    <t>1.12.1.</t>
  </si>
  <si>
    <t>Обеспечение закупки авиационных работ органами государственной власти субъектов Российской Федерации в целях оказания медицинской помощи</t>
  </si>
  <si>
    <t>1.13.1.</t>
  </si>
  <si>
    <t>1.13.2.</t>
  </si>
  <si>
    <t>1.14.1.</t>
  </si>
  <si>
    <t>Показатель качества: Доля пациентов получивших лекарственные препараты от общего числа заявившихся на получение, (%), прогрессирующий</t>
  </si>
  <si>
    <t>1.16.</t>
  </si>
  <si>
    <t>Объем экспорта медицинских услуг - оказание медицинской помощи иностранным гражданам</t>
  </si>
  <si>
    <t>Основное мероприятие «Создание условий для обеспечения доступности медицинской помощи в амбулаторных условиях в рамках государственно-частного партнерства» на 2019-2024 годы</t>
  </si>
  <si>
    <t>2.1.1.</t>
  </si>
  <si>
    <t>Оказание медицинской помощи в амбулаторных условиях в рамках государственно-частного партнерства</t>
  </si>
  <si>
    <t>2.2.</t>
  </si>
  <si>
    <t>Основное мероприятие «Развитие государственно-частного партнерства в сфере здравоохранения» на 2019-2024 годы</t>
  </si>
  <si>
    <t>2.2.1.</t>
  </si>
  <si>
    <t>Государственно-частное партнерство в сфере здравоохранения</t>
  </si>
  <si>
    <t>3</t>
  </si>
  <si>
    <t>3.1.1.</t>
  </si>
  <si>
    <t>3.1.2.</t>
  </si>
  <si>
    <t>3.2.1.</t>
  </si>
  <si>
    <t>3.2.2.</t>
  </si>
  <si>
    <t>3.2.3.</t>
  </si>
  <si>
    <t>Финансовое обеспечение формирования нормированного страхового запаса территориального фонда обязательного медицинского страхования в целях софинансирования расходов медицинских организаций на оплату труда врачей и среднего медицинского персонала</t>
  </si>
  <si>
    <t xml:space="preserve"> 07.2020</t>
  </si>
  <si>
    <t>4.1.1.</t>
  </si>
  <si>
    <t>4.1.2.</t>
  </si>
  <si>
    <t>Формирование и ведение единой статистическо-информационной системы здравоохранения в Иркутской области</t>
  </si>
  <si>
    <t xml:space="preserve"> X</t>
  </si>
  <si>
    <t>5.1.1.</t>
  </si>
  <si>
    <t>5.1.2.</t>
  </si>
  <si>
    <t>5.1.3.</t>
  </si>
  <si>
    <t>Укрепление материально-технической базы медицинских организаций, подведомственных министерству здравоохранения Иркутской области</t>
  </si>
  <si>
    <t>5.1.4.</t>
  </si>
  <si>
    <t>Капитальный ремонт, разработка и экспертиза проектной документации для проведения капитального ремонта объектов здравоохранения и проектно-сметные работы объектов здравоохранения</t>
  </si>
  <si>
    <t>5.1.5.</t>
  </si>
  <si>
    <t>5.1.6.</t>
  </si>
  <si>
    <t>5.1.8.</t>
  </si>
  <si>
    <t>Показатель объема: Количество функций, осуществляемых министерством здравоохранения Иркутской области (ед.)</t>
  </si>
  <si>
    <t>5.1.9.</t>
  </si>
  <si>
    <t xml:space="preserve"> 04.2020</t>
  </si>
  <si>
    <t xml:space="preserve"> 05.2020</t>
  </si>
  <si>
    <t>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</si>
  <si>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Приобретение, поставка и монтаж модульных конструкций медицинскими организациями для размещения фельдшерско-акушерских пунктов и их оснащение</t>
  </si>
  <si>
    <t xml:space="preserve"> 06.2020</t>
  </si>
  <si>
    <t>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осмотров</t>
  </si>
  <si>
    <t xml:space="preserve">Основное мероприятие «Приобретение, поставка и монтаж модульных конструкций для размещения фельдшерско-акушерских пунктов» на 2020-2022 годы </t>
  </si>
  <si>
    <t>Строительство объектов здравоохранения в целях создания современной инфраструктуры оказания медицинской помощи детям</t>
  </si>
  <si>
    <t>Строительство, реконструкция, в том числе выполнение проектных и изыскательских работ, объектов государственной собственности Иркутской области в сфере здравоохранения</t>
  </si>
  <si>
    <t>5.8.1.</t>
  </si>
  <si>
    <t>Капитальный ремонт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t>
  </si>
  <si>
    <t>Показатель объема: Количество организаций, в которых проведен капитальный ремонт (ед.), прогрессирующий</t>
  </si>
  <si>
    <t>Показатель качества: Степень готовности объекта (%), прогрессирующий</t>
  </si>
  <si>
    <t>6.1.1.</t>
  </si>
  <si>
    <t>6.2.</t>
  </si>
  <si>
    <t>Основное мероприятие «Организация и реализация территориальной программы обязательного медицинского страхования» на 2019-2024 годы</t>
  </si>
  <si>
    <t>6.2.1.</t>
  </si>
  <si>
    <t>Дополнительное финансовое обеспечение организации обязательного медицинского страхования на территории Иркутской области</t>
  </si>
  <si>
    <t>6.2.2.</t>
  </si>
  <si>
    <t>Финансовое обеспечение организации обязательного медицинского страхования на территориях субъектов Российской Федерации</t>
  </si>
  <si>
    <t>6.3.</t>
  </si>
  <si>
    <t>Основное мероприятие «Организация дополнительного профессионального образования медицинских работников по программам повышения квалификации, а также приобретение и проведение ремонта медицинского оборудования» на 2019-2024 годы</t>
  </si>
  <si>
    <t>6.3.1.</t>
  </si>
  <si>
    <t>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t>
  </si>
  <si>
    <t>6.2.3.</t>
  </si>
  <si>
    <t>5.1.10.</t>
  </si>
  <si>
    <t>5.1.11.</t>
  </si>
  <si>
    <t>5.1.13.</t>
  </si>
  <si>
    <t>5.1.14.</t>
  </si>
  <si>
    <t>5.1.15.</t>
  </si>
  <si>
    <t>5.1.16.</t>
  </si>
  <si>
    <t>5.1.17.</t>
  </si>
  <si>
    <t>5.1.18.</t>
  </si>
  <si>
    <t>5.1.20.</t>
  </si>
  <si>
    <t>5.1.19.</t>
  </si>
  <si>
    <t>5.1.21.</t>
  </si>
  <si>
    <t>5.1.22.</t>
  </si>
  <si>
    <t>5.1.23.</t>
  </si>
  <si>
    <t>5.1.24.</t>
  </si>
  <si>
    <t>5.1.25.</t>
  </si>
  <si>
    <t>5.1.26.</t>
  </si>
  <si>
    <t>5.1.27.</t>
  </si>
  <si>
    <t>1.11.8.</t>
  </si>
  <si>
    <t>1.11.9.</t>
  </si>
  <si>
    <t>Переход остатков средств для финансирования потребности на 2021 год</t>
  </si>
  <si>
    <t>Прекращение действия нормативно-правовых актов (415,484)</t>
  </si>
  <si>
    <t>ОТЧЕТ ОБ ИСПОЛНЕНИИ ЦЕЛЕВЫХ ПОКАЗАТЕЛЕЙ ГОСУДАРСТВЕННОЙ ПРОГРАММЫ ИРКУТСКОЙ ОБЛАСТИ</t>
  </si>
  <si>
    <t>(наименование государственной программы Иркутской области (далее - государственная программа))</t>
  </si>
  <si>
    <t>№ п/п</t>
  </si>
  <si>
    <t>Наименование целевого показателя</t>
  </si>
  <si>
    <t>Ед. измерения</t>
  </si>
  <si>
    <t>Тип показателя (прогрессирующий, регрессирующий)</t>
  </si>
  <si>
    <t>СПРАВОЧНО- Фактическое значение 2019 год</t>
  </si>
  <si>
    <t xml:space="preserve">Фактическое значение </t>
  </si>
  <si>
    <t>Отклонение фактического значения от планового</t>
  </si>
  <si>
    <t>-/+</t>
  </si>
  <si>
    <t>%</t>
  </si>
  <si>
    <t>Младенческая смертность</t>
  </si>
  <si>
    <t>случаев на 1000 родившихся живыми</t>
  </si>
  <si>
    <t>регрессирующий</t>
  </si>
  <si>
    <t>Смертность от болезней системы кровообращения</t>
  </si>
  <si>
    <t>случаев на 100 тыс. населения</t>
  </si>
  <si>
    <t>Смертность от всех причин</t>
  </si>
  <si>
    <t>случаев на 1000 чел. населения</t>
  </si>
  <si>
    <t>Смертность от новообразований (в том числе от злокачественных)</t>
  </si>
  <si>
    <t>Смертность от туберкулёза</t>
  </si>
  <si>
    <t>15</t>
  </si>
  <si>
    <t xml:space="preserve"> Снижение фактического значения показателя связано с профилактическими мероприятиями, повышением эффективности работы врачей-фтизиатров, более широким охватом хирургического лечения больных туберкулезом</t>
  </si>
  <si>
    <t>Ожидаемая продолжительность жизни при рождении</t>
  </si>
  <si>
    <t>лет</t>
  </si>
  <si>
    <t>прогрессирующий</t>
  </si>
  <si>
    <t>-</t>
  </si>
  <si>
    <t>Количество среднего медицинского персонала, приходящегося на 1 врача</t>
  </si>
  <si>
    <t>чел.</t>
  </si>
  <si>
    <t>Обеспеченность врачами</t>
  </si>
  <si>
    <t>чел. на 10 000 населения</t>
  </si>
  <si>
    <t>37,3</t>
  </si>
  <si>
    <t>Обеспечение отношения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среднемесячному доходу от трудовой деятельности в Иркутской области</t>
  </si>
  <si>
    <t>200</t>
  </si>
  <si>
    <t>Обеспечение отношения средней заработной платы младшего медицинского персонала (персонала, обеспечивающего условия для предоставления медицинских услуг) к среднемесячному доходу от трудовой деятельности в Иркутской области</t>
  </si>
  <si>
    <t>Обеспечение отношения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среднемесячному доходу от трудовой деятельности в Иркутской области</t>
  </si>
  <si>
    <t xml:space="preserve">Розничные продажи алкогольной продукции на душу населения </t>
  </si>
  <si>
    <t>литров этанола</t>
  </si>
  <si>
    <t>Число граждан, прошедших профилактические осмотры</t>
  </si>
  <si>
    <t>млн. чел.</t>
  </si>
  <si>
    <t>1</t>
  </si>
  <si>
    <t>Доля лиц, зараженных вирусом иммунодефицита человека, состоящих под диспансерным наблюдением, от общего числа лиц, зараженных вирусом иммунодефицита человека</t>
  </si>
  <si>
    <t>84,7</t>
  </si>
  <si>
    <t>2</t>
  </si>
  <si>
    <t>Доля больных алкоголизмом, повторно госпитализированных в течение года</t>
  </si>
  <si>
    <t>22,8</t>
  </si>
  <si>
    <t>Доля больных наркоманиями, повторно госпитализированных в течение года</t>
  </si>
  <si>
    <t>22,4</t>
  </si>
  <si>
    <t>4</t>
  </si>
  <si>
    <t>Доля больных с выявленными злокачественными новообразованиями на I-II ст.</t>
  </si>
  <si>
    <t>54,3</t>
  </si>
  <si>
    <t>Охват иммунизации населения против вирусного гепатита В в декретированные сроки</t>
  </si>
  <si>
    <t>97,4</t>
  </si>
  <si>
    <t>данные Роспотребнадзора</t>
  </si>
  <si>
    <t>6</t>
  </si>
  <si>
    <t>Охват иммунизации населения против дифтерии, коклюша и столбняка в декретированные сроки</t>
  </si>
  <si>
    <t>97,0</t>
  </si>
  <si>
    <t>7</t>
  </si>
  <si>
    <t>Охват иммунизации населения против кори в декретированные сроки</t>
  </si>
  <si>
    <t>97,9</t>
  </si>
  <si>
    <t>8</t>
  </si>
  <si>
    <t>Охват иммунизации населения против краснухи в декретированные сроки</t>
  </si>
  <si>
    <t>97,8</t>
  </si>
  <si>
    <t>9</t>
  </si>
  <si>
    <t>Охват иммунизации взрослого населения против пневмококовой инфекции</t>
  </si>
  <si>
    <t>4,0</t>
  </si>
  <si>
    <t>10</t>
  </si>
  <si>
    <t>Охват профилактическими медицинскими осмотрами детей</t>
  </si>
  <si>
    <t>94</t>
  </si>
  <si>
    <t>11</t>
  </si>
  <si>
    <t xml:space="preserve">Ожидаемая продолжительность жизни лиц, достигших 45 лет, оба пола </t>
  </si>
  <si>
    <t>30,5</t>
  </si>
  <si>
    <t>12</t>
  </si>
  <si>
    <t>Удовлетворение потребности отдельных категорий граждан в необходимых лекарственных препаратах для медицинского назначения и медицинских изделиях, а также специализированных продуктах лечебного питания для детей-инвалидов (от числа лиц, имеющих право на государственную социальную помощь и не отказавшихся от получения социальной услуги), лекарственных препаратах для медицинского назначения, медицинских изделиях</t>
  </si>
  <si>
    <t>98,1</t>
  </si>
  <si>
    <t>13</t>
  </si>
  <si>
    <t>Удовлетворение спроса на лекарственные препараты, предназначенные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t>
  </si>
  <si>
    <t>99,9</t>
  </si>
  <si>
    <t>14</t>
  </si>
  <si>
    <t>Уровень информированности населения в возрасте 18-49 лет по вопросам ВИЧ-инфекции</t>
  </si>
  <si>
    <t>90</t>
  </si>
  <si>
    <t>Доля абацилированных больных туберкулёзом от числа больных туберкулёзом с бактериовыделением</t>
  </si>
  <si>
    <t>65</t>
  </si>
  <si>
    <t>16</t>
  </si>
  <si>
    <t>Доля больных психическими расстройствами, повторно госпитализированных в течение года</t>
  </si>
  <si>
    <t>20</t>
  </si>
  <si>
    <t>17</t>
  </si>
  <si>
    <t>Доля выездов бригад скорой медицинской помощи со временем доезда до больного менее 20 минут</t>
  </si>
  <si>
    <t>89,5</t>
  </si>
  <si>
    <t>18</t>
  </si>
  <si>
    <t>Доля лиц, зараженных вирусом иммунодефицита человека, получающих антиретровирусную терапию, от общего числа лиц, зараженных вирусом иммунодефицита человека, состоящих под диспансерным наблюдением</t>
  </si>
  <si>
    <t>19</t>
  </si>
  <si>
    <t>Доля донорской крови и (или) ее компонентов, обследованная на гемотрансмиссивные инфекции иммунологическими и молекулярно-биологическими методами</t>
  </si>
  <si>
    <t>Количество пациентов, которым оказана высокотехнологичная медицинская помощь</t>
  </si>
  <si>
    <t>21</t>
  </si>
  <si>
    <t>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t>
  </si>
  <si>
    <t>22</t>
  </si>
  <si>
    <t>Охват населения профилактическими осмотрами на туберкулёз</t>
  </si>
  <si>
    <t>81,2</t>
  </si>
  <si>
    <t>23</t>
  </si>
  <si>
    <t>Доля трансплантированных органов из числа заготовленных для трансплантации</t>
  </si>
  <si>
    <t>24</t>
  </si>
  <si>
    <t>Охват медицинским освидетельствованием на ВИЧ-инфекцию населения Иркутской области</t>
  </si>
  <si>
    <t>35</t>
  </si>
  <si>
    <t>25</t>
  </si>
  <si>
    <t>Доля лиц, зараженных вирусом иммунодефицита человека, получающих антиретровирусную терапию, от общего числа лиц, зараженных вирусом иммунодефицита человека</t>
  </si>
  <si>
    <t>26</t>
  </si>
  <si>
    <t>Выживаемость детей, имевших при рождении очень низкую и экстремально низкую массу тела в акушерском стационаре</t>
  </si>
  <si>
    <t>доля (%) выживших от числа новорожденных, родивших</t>
  </si>
  <si>
    <t>85,2</t>
  </si>
  <si>
    <t>27</t>
  </si>
  <si>
    <t xml:space="preserve">Доля преждевременных родов (22-37 недель) в перинатальных центрах </t>
  </si>
  <si>
    <t>73</t>
  </si>
  <si>
    <t>28</t>
  </si>
  <si>
    <t>Доля обследованных беременных женщин по новому алгоритму проведения комплексной пренатальной (дородовой) диагностики нарушений развития ребенка от числа поставленных на учет в первый триместр беременности</t>
  </si>
  <si>
    <t>92,5</t>
  </si>
  <si>
    <t>29</t>
  </si>
  <si>
    <t>Охват аудиологическим скринингом (доля детей первого года жизни, обследованных на аудиологический скрининг, от общего числа детей первого года жизни)</t>
  </si>
  <si>
    <t>доля (процент) детей первого года жизни, обследованных на аудиологический скриннинг</t>
  </si>
  <si>
    <t>95</t>
  </si>
  <si>
    <t>30</t>
  </si>
  <si>
    <t>Охват неонатальным скринингом (доля новорожденных, обследованных на врожденные и наследственные заболевания, от общего числа родившихся живыми)</t>
  </si>
  <si>
    <t>доля (процент) новорожденных, обследованных на врожденные и наследственные заболевания</t>
  </si>
  <si>
    <t>99</t>
  </si>
  <si>
    <t>31</t>
  </si>
  <si>
    <t>Проведение химиопрофилактики передачи ВИЧ-инфекции от матери к ребенку во время беременности</t>
  </si>
  <si>
    <t>32</t>
  </si>
  <si>
    <t>Проведение химиопрофилактики передачи ВИЧ-инфекции от матери к ребенку во время родов</t>
  </si>
  <si>
    <t>94,5</t>
  </si>
  <si>
    <t>33</t>
  </si>
  <si>
    <t>Проведение химиопрофилактики передачи ВИЧ-инфекции от матери к ребенку новорожденному</t>
  </si>
  <si>
    <t>99,8</t>
  </si>
  <si>
    <t>34</t>
  </si>
  <si>
    <t>Смертность детей в возрасте 0-17 лет</t>
  </si>
  <si>
    <t>случаев на 100000 населения соответствующего возраста</t>
  </si>
  <si>
    <t>75</t>
  </si>
  <si>
    <t>Количество детских поликлиник и детских поликлинических отделений, в которых произведено дооснащение медицинскими изделиями с целью приведения их в соответствие с требованиями приказа Минздрава России от 7 марта 2018 года № 92н</t>
  </si>
  <si>
    <t>ед.</t>
  </si>
  <si>
    <t>47</t>
  </si>
  <si>
    <t>тысяча коек</t>
  </si>
  <si>
    <t>0,336</t>
  </si>
  <si>
    <t>Удовлетворение потребности отдельных категорий граждан в необходимых лекарственных препаратах для медицинского применения и медицинских изделиях, обеспечение которых осуществляется за счет средств бюджетов субъектов Российской Федерации</t>
  </si>
  <si>
    <t>97,1</t>
  </si>
  <si>
    <t>Удовлетворение потребности отдельных категорий граждан в необходимых лекарственных препаратах для медицинского применения, обеспечение которых осуществляется за счет средств федерального бюджета</t>
  </si>
  <si>
    <t>Доля рецептов, находящихся на отсроченном обеспечении</t>
  </si>
  <si>
    <t>92</t>
  </si>
  <si>
    <t>Смертность детей в возрасте от 0 до 4 лет</t>
  </si>
  <si>
    <t>на 1000 новорожденных, родившихся живыми</t>
  </si>
  <si>
    <t>8,5</t>
  </si>
  <si>
    <t>Количество посещений при выездах мобильных медицинских бригад</t>
  </si>
  <si>
    <t>тысяч посещений</t>
  </si>
  <si>
    <t xml:space="preserve">Число лиц (пациентов), дополнительно эвакуированных с использованием санитарной авиации </t>
  </si>
  <si>
    <t>ежегодно человек</t>
  </si>
  <si>
    <t>44</t>
  </si>
  <si>
    <t xml:space="preserve">Уровень госпитализации на геронтологические койки лиц старше 60 лет </t>
  </si>
  <si>
    <t>на 10 тыс. населения соответствующего
возраста</t>
  </si>
  <si>
    <t>5,6</t>
  </si>
  <si>
    <t>45</t>
  </si>
  <si>
    <t>Смертность от инфаркта миокарда</t>
  </si>
  <si>
    <t>человек на 100 тыс. населения</t>
  </si>
  <si>
    <t>42,7</t>
  </si>
  <si>
    <t>46</t>
  </si>
  <si>
    <t>Смертность от острого нарушения мозгового кровообращения</t>
  </si>
  <si>
    <t>85,9</t>
  </si>
  <si>
    <t>Больничная летальность от инфаркта миокарда</t>
  </si>
  <si>
    <t>10,7</t>
  </si>
  <si>
    <t>48</t>
  </si>
  <si>
    <t>Больничная летальность от острого нарушения мозгового кровообращения</t>
  </si>
  <si>
    <t>18,5</t>
  </si>
  <si>
    <t>49</t>
  </si>
  <si>
    <t>Отношение числа рентген-эндоваскулярных вмешательств в лечебных целях, к общему числу выбывших больных, перенесших острый коронарный синдром</t>
  </si>
  <si>
    <t>30,1</t>
  </si>
  <si>
    <t>50</t>
  </si>
  <si>
    <t>Количество рентген-эндоваскулярных вмешательств в лечебных целях</t>
  </si>
  <si>
    <t>тыс. ед.</t>
  </si>
  <si>
    <t>3,559</t>
  </si>
  <si>
    <t>Доля профильных госпитализаций пациентов с острыми нарушениями мозгового кровообращения, доставленных автомобилями скорой медицинской помощи</t>
  </si>
  <si>
    <t>83,1</t>
  </si>
  <si>
    <t>5,8</t>
  </si>
  <si>
    <t>Число населенных пунктов с численностью населения свыше 100 человек, по данным геоинформационной системы Минздрава России, находящихся вне зоны доступности от медицинской организации или ее структурного подразделения, оказывающих первичную медико-санитарную помощь</t>
  </si>
  <si>
    <t>0</t>
  </si>
  <si>
    <t xml:space="preserve">Количество медицинских организаций, участвующих в создании и тиражировании «Новой модели медицинской организации, оказывающей первичную медико-санитарную помощь» </t>
  </si>
  <si>
    <t>Доля застрахованных лиц, проинформированных страховыми медицинскими представителями о праве на прохождение профилактического медицинского осмотра ежегодно</t>
  </si>
  <si>
    <t>Доля лиц, госпитализированных по экстренным показаниям в течение первых суток от общего числа больных, к которым совершены вылеты</t>
  </si>
  <si>
    <t>Доля образцов донорской крови, тестированной на маркеры гемотрансмиссивных инфекций с помощью молекулярно-биологических исследований, проводимых дополнительно к обязательным иммунологическим исследованиям на маркеры вирусов иммунодефицита человека и гепатитов B и C</t>
  </si>
  <si>
    <t>Доля детей, обеспеченных среднесуточным набором питания, от числа нуждающихся</t>
  </si>
  <si>
    <t>Доля посещений детьми медицинских организаций с профилактическими целями</t>
  </si>
  <si>
    <t>Основное мероприятие «Медицинская реабилитация и санаторно-курортное лечение» на 2019-2024 годы</t>
  </si>
  <si>
    <t xml:space="preserve">Количество детей, получивших санаторно-курортное лечение </t>
  </si>
  <si>
    <t>тысяча посещений</t>
  </si>
  <si>
    <t>6,5</t>
  </si>
  <si>
    <t>Доля посещений выездной патронажной службой на дому для оказания паллиативной медицинской помощи в общем количестве посещений для оказания паллиативной медицинской помощи</t>
  </si>
  <si>
    <t>Полнота выборки наркотических и психотропных лекарственных препаратов Иркутской областью в рамках заявленных потребностей в соответствии с планом распределения наркотических лекарственных препаратов и психотропных веществ</t>
  </si>
  <si>
    <t>Уровень обеспеченности льготополучателей лекарственными препаратами для медицинского применения и медицинскими изделиями</t>
  </si>
  <si>
    <t>97</t>
  </si>
  <si>
    <t xml:space="preserve">Региональный проект «Развитие системы оказания первичной медико-санитарной помощи»  на 2019-2024 годы </t>
  </si>
  <si>
    <t>Доля обоснованных жалоб (от общего количества жалоб), урегулированных в досудебном порядке страховыми медицинскими организациями</t>
  </si>
  <si>
    <t>58,3</t>
  </si>
  <si>
    <t>Доля медицинских организаций, оказывающих в рамках обязательного медицинского страхования первичную медико-санитарную помощь, на базе которых функционируют каналы обратной связи граждан со страховыми представителями</t>
  </si>
  <si>
    <t>34,1</t>
  </si>
  <si>
    <t>Доля впервые в жизни установленных неинфекционных заболеваний, выявленных при проведении диспансеризации и профилактическим медицинским осмотре у взрослого населения, от общего числа неинфекционных заболеваний с впервые установленным диагнозом</t>
  </si>
  <si>
    <t>14,7</t>
  </si>
  <si>
    <t>Доля записей к врачу, совершенных гражданами без очного обращения в регистратуру медицинской организации</t>
  </si>
  <si>
    <t xml:space="preserve">Доля детских поликлиник и детских поликлинических отделений, дооснащенных медицинскими изделиями с целью приведения их в соответствие с требованиями приказа Минздрава России от 7 марта 2018 года № 92н </t>
  </si>
  <si>
    <t xml:space="preserve">Доля посещений с профилактической и иными целями детьми в возрасте 0-17 лет </t>
  </si>
  <si>
    <t>48,5</t>
  </si>
  <si>
    <t>Доля детских поликлиник и детских поликлинических отделений, реализовавших организационно-планировочные решения внутренних пространств, обеспечивающих комфортность пребывания детей, в соответствии с требованиями приказа Минздрава России от 7 марта 2018 года № 92н</t>
  </si>
  <si>
    <t>Доля взятых под диспансерное наблюдение детей в возрасте 0-17 лет с впервые в жизни установленными диагнозами болезней костно-мышечной системы и соединительной ткани</t>
  </si>
  <si>
    <t>Доля взятых под диспансерное наблюдение детей в возрасте 0-17 лет с впервые в жизни установленными диагнозами болезней глаза и его придаточного аппарата</t>
  </si>
  <si>
    <t>Доля взятых под диспансерное наблюдение детей в возрасте 0-17 лет с впервые в жизни установленными диагнозами болезней органов пищеварения</t>
  </si>
  <si>
    <t>Доля взятых под диспансерное наблюдение детей в возрасте 0-17 лет с впервые в жизни установленными диагнозами болезней органов кровообращения</t>
  </si>
  <si>
    <t>Доля взятых под диспансерное наблюдение детей в возрасте 0-17 лет с впервые в жизни установленными диагнозами болезней эндокринной системы, расстройств питания и нарушения обмена веществ</t>
  </si>
  <si>
    <t>Доля лиц старше трудоспособного возраста из групп риска, проживающих в организациях социального обслуживания, прошедшие вакцинацию против пневмококковой инфекции</t>
  </si>
  <si>
    <t>Доля лиц старше трудоспособного возраста, у которых выявлены заболевания и патологические состояния, находящихся под диспансерным наблюдением</t>
  </si>
  <si>
    <t>60,8</t>
  </si>
  <si>
    <t xml:space="preserve">Региональный проект Иркутской области «Формирование системы мотивации граждан к здоровому образу жизни, включая здоровое питание и отказ от вредных привычек» на 2019-2024 годы </t>
  </si>
  <si>
    <t xml:space="preserve">Смертность мужчин в возрасте 16-59 лет </t>
  </si>
  <si>
    <t xml:space="preserve">Смертность женщин в возрасте 16-54 лет </t>
  </si>
  <si>
    <t xml:space="preserve">Региональный проект «Развитие экспорта медицинских услуг» на территории Иркутской области на 2019-2024 годы </t>
  </si>
  <si>
    <t xml:space="preserve">Количество пролеченных иностранных граждан </t>
  </si>
  <si>
    <t>тыс. чел.</t>
  </si>
  <si>
    <t>0,354</t>
  </si>
  <si>
    <t>Техническая готовность объекта «Здание радиологического корпуса Восточно-Сибирского онкологического центра в г. Иркутске»</t>
  </si>
  <si>
    <t>Количество поездок ПККЦ «Академик Федор Углов» в отдаленные населенные пункты</t>
  </si>
  <si>
    <t>Основное мероприятие «Развитие государственно-частного партнерства в сфере здравоохранения» на 2019-2022 годы</t>
  </si>
  <si>
    <t>Количество врачей, обучавшихся в рамках целевой подготовки для нужд Иркутской области, трудоустроившихся после завершения обучения в медицинские организации Иркутской области</t>
  </si>
  <si>
    <t>110</t>
  </si>
  <si>
    <t>Количество врачей, трудоустроившихся в первичное звено после аккредитации</t>
  </si>
  <si>
    <t>Количество средних медицинских работников, трудоустроившихся в медицинские организации Иркутской области после аккредитации</t>
  </si>
  <si>
    <t>Доля медицинских работников, которым фактически предоставлены единовременные компенсационные выплаты, в общей численности медицинских работников, которым запланировано представить указанные выплаты</t>
  </si>
  <si>
    <t>Численность врачей, работающих в государственных и муниципальных медицинских организациях</t>
  </si>
  <si>
    <t>Численность средних медицинских работников, работающих в государственных и муниципальных медицинских организациях</t>
  </si>
  <si>
    <t>13,3</t>
  </si>
  <si>
    <t>Доля студентов, которым фактически предоставлены единовременные денежные выплаты на обучение, в общей численности студентов, которым запланировано представить указанные выплаты</t>
  </si>
  <si>
    <t>Укомплектованность должностей среднего медицинского персонала в подразделениях, оказывающих медицинскую помощь в амбулаторных условиях (физическими лицами при коэффициенте совместительства 1,2)</t>
  </si>
  <si>
    <t>68,4</t>
  </si>
  <si>
    <t>Укомплектованность врачебных должностей в подразделениях, оказывающих медицинскую помощь в амбулаторных условиях (физическими лицами при коэффициенте совместительства 1,2)</t>
  </si>
  <si>
    <t>74,5</t>
  </si>
  <si>
    <t>Доля медицинских организаций государственной и муниципальной систем здравоохранения,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t>
  </si>
  <si>
    <t>Доля медицинских работников, актуальная информация о которых содержится в регистре, в общем числе медицинских работников</t>
  </si>
  <si>
    <t>Доля информации о количестве случаев оказания медицинской помощи, которая передана в систему интегрированной медицинской электронной карты единой государственной информационной системы здравоохранения, в общем количестве случаев оказания медицинской помощи</t>
  </si>
  <si>
    <t>Доля медицинских учреждений, ведущих паспорта без замечаний, в общем количестве медицинских учреждений</t>
  </si>
  <si>
    <t xml:space="preserve">Число граждан, воспользовавшихся услугами (сервисами) в Личном кабинете пациента "Мое здоровье" на Едином портале государственных услуг и функций </t>
  </si>
  <si>
    <t>77,02</t>
  </si>
  <si>
    <t>Доля медицинских организаций государственной и муниципальной систем здравоохранения, обеспечивающих преемственность оказания медицинской помощи гражданам путем организации взаимодействия с централизованными подсистемами государственных информационных систем в сфере здравоохранения субъектов Российской Федерации</t>
  </si>
  <si>
    <t>Доля медицинских организаций государственной и муниципальной систем здравоохранения, обеспечивающих доступ гражданам к электронным медицинским документам в Личном кабинете пациента "Мое здоровье" на Едином портале государственных услуг и функций</t>
  </si>
  <si>
    <t>Доля государственных медицинских организаций, которые перевели работников на эффективный контракт</t>
  </si>
  <si>
    <t>Доля медицинских организаций, здания которых находятся в аварийном состоянии, требуют сноса, реконструкции и капитального ремонта, в общем количестве медицинских организаций</t>
  </si>
  <si>
    <t>Уровень оснащения медицинских организаций в соответствии с порядками оказания медицинской помощи</t>
  </si>
  <si>
    <t>Удовлетворенность населения доступностью и полнотой информации по вопросам деятельности учреждений здравоохранения (от числа опрошенных)</t>
  </si>
  <si>
    <t>Доля проведенных плановых проверок финансово-хозяйственной деятельности от общего числа запланированных проверок финансово-хозяйственной деятельности</t>
  </si>
  <si>
    <t>Доля принятых решений о предоставлении, переоформлении, отказе в предоставлении, отказе в переоформлении лицензии в установленный законодательством срок</t>
  </si>
  <si>
    <t>Доля государственных служащих, прошедших обучение по программе повышение квалификации от запланированных в году</t>
  </si>
  <si>
    <t>Количество объектов здравоохранения, по которым государственным заказчиком на проведение работ по капитальному ремонту определено областное государственное казенное учреждение «Управление капитального строительства Иркутской области», приведенных в соответствие с действующими нормативами</t>
  </si>
  <si>
    <t xml:space="preserve">Основное мероприятие «Приобретение, поставка и монтаж модульных конструкций для размещения фельдшерско-акушерских пунктов» на 2019-2022 годы </t>
  </si>
  <si>
    <t>Количество приобретенных, поставленных и смонтированных модульных конструкций для размещения фельдшерско-акушерских пунктов</t>
  </si>
  <si>
    <t>Основное мероприятие «Строительство, реконструкция, в том числе выполнение проектных и изыскательских работ, объектов государственной собственности Иркутской области в сфере здравоохранения» на 2019-2024 годы</t>
  </si>
  <si>
    <t>Количество финансируемых объектов капитального строительства (реконструкции) в текущем году</t>
  </si>
  <si>
    <t>Количество объектов здравоохранения, по которым финансируется разработка проектной документации в текущем году</t>
  </si>
  <si>
    <t>Количество объектов здравоохранения, на которые разработана проектная документация в текущем году</t>
  </si>
  <si>
    <t>Количество переоснащенных медицинским оборудованием региональных медицинских организаций, оказывающих помощь больным онкологическими заболеваниями (диспансеров/больниц)</t>
  </si>
  <si>
    <t>Количество переоснащенных/дооснащенных медицинским оборудованием региональных сосудистых центров и первичных сосудистых отделений</t>
  </si>
  <si>
    <t>Количество замененных фельдшерских, фельдшерско-акушерских пунктов и врачебных амбулаторий для населенных пунктов с численностью населения от 100 до 2000 человек</t>
  </si>
  <si>
    <t>Соблюдение при наступлении страхового случая гарантий бесплатного оказания медицинской помощи застрахованному населению Иркутской области</t>
  </si>
  <si>
    <t>Доля своевременно уплаченных страховых взносов</t>
  </si>
  <si>
    <t>Численность неработающих застрахованных лиц на 1 января года, предшествующего очередному</t>
  </si>
  <si>
    <t>Частота дефектов на 10 экспертных случаев</t>
  </si>
  <si>
    <t>3,8</t>
  </si>
  <si>
    <t>Финансовое исполнение плана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t>
  </si>
  <si>
    <t>62</t>
  </si>
  <si>
    <t>6.6</t>
  </si>
  <si>
    <t>2.4</t>
  </si>
  <si>
    <t>37.3</t>
  </si>
  <si>
    <t>Охват граждан старше трудоспособного возраста профилактическими осмотрами, включая диспансеризацию</t>
  </si>
  <si>
    <t>21.5</t>
  </si>
  <si>
    <t>21.3</t>
  </si>
  <si>
    <t>22.5</t>
  </si>
  <si>
    <t>22.2</t>
  </si>
  <si>
    <t>53</t>
  </si>
  <si>
    <t>5.25</t>
  </si>
  <si>
    <t>93</t>
  </si>
  <si>
    <t>18.9</t>
  </si>
  <si>
    <t>38</t>
  </si>
  <si>
    <t>Удовлетворенность населения медицинской помощью от числа опрошенных</t>
  </si>
  <si>
    <t>43</t>
  </si>
  <si>
    <t>19.2</t>
  </si>
  <si>
    <t xml:space="preserve">Количество обращений в медицинские организации по вопросам здорового образа жизни </t>
  </si>
  <si>
    <t>тыс. обращений</t>
  </si>
  <si>
    <t>8.8</t>
  </si>
  <si>
    <t>Доля лиц, инфицированных вирусом иммунодефицита человека, состоящих под диспансерным наблюдением на конец отчетного года, охваченных обследованием на количественное определение РНК вируса иммунодефицита человека</t>
  </si>
  <si>
    <t>15.8</t>
  </si>
  <si>
    <t>40</t>
  </si>
  <si>
    <t>1.2</t>
  </si>
  <si>
    <t>Обеспеченность населения врачами, оказывающими медицинскую помощь в амбулаторных условиях</t>
  </si>
  <si>
    <t>чел. на 10 тыс. населения</t>
  </si>
  <si>
    <t xml:space="preserve">Число специалистов, вовлеченных в систему непрерывного образования медицинских работников, в том числе с использованием дистанционных образовательных технологий </t>
  </si>
  <si>
    <t>36</t>
  </si>
  <si>
    <t>Количество приобретенных, поставленных и смонтированных модульных конструкций медицинскими организациями для размещения фельдшерско-акушерских пунктов</t>
  </si>
  <si>
    <t>Количество объектов капитального строительства (реконструкции), на которых завершены работы в текущем году</t>
  </si>
  <si>
    <t>63</t>
  </si>
  <si>
    <t>37</t>
  </si>
  <si>
    <t>39</t>
  </si>
  <si>
    <t>41</t>
  </si>
  <si>
    <t>42</t>
  </si>
  <si>
    <t>данные Федеральной службы государственной статистики (Росстат)</t>
  </si>
  <si>
    <t>Уровень обеспеченности койками для оказания паллиативной медицинской помощи</t>
  </si>
  <si>
    <t>4.3</t>
  </si>
  <si>
    <t>41.1</t>
  </si>
  <si>
    <t>6,7</t>
  </si>
  <si>
    <t>1,096</t>
  </si>
  <si>
    <t>97,5</t>
  </si>
  <si>
    <t>97,2</t>
  </si>
  <si>
    <t>98,0</t>
  </si>
  <si>
    <t>98,2</t>
  </si>
  <si>
    <t>81,3</t>
  </si>
  <si>
    <t>85,3</t>
  </si>
  <si>
    <t>70,0</t>
  </si>
  <si>
    <t>0,216</t>
  </si>
  <si>
    <t>8,0</t>
  </si>
  <si>
    <t>33,8</t>
  </si>
  <si>
    <t>85,5</t>
  </si>
  <si>
    <t>73,5</t>
  </si>
  <si>
    <t>28,812</t>
  </si>
  <si>
    <t>62,3</t>
  </si>
  <si>
    <t>44,7</t>
  </si>
  <si>
    <t>69,6</t>
  </si>
  <si>
    <t>76,4</t>
  </si>
  <si>
    <t>151,86</t>
  </si>
  <si>
    <t>«Развитие здравоохранения» на 2019-2024 годы по состоянию на 01.01.2021 года</t>
  </si>
  <si>
    <t>Наименование программы, подпрограммы, ведомственной целевой программы, основного мероприятия, мероприятия</t>
  </si>
  <si>
    <t>Источники финансирования / Наименование целевого показателя</t>
  </si>
  <si>
    <t>Предусмотренный объем финансирования (тыс. руб.) / Значение целевого показателя</t>
  </si>
  <si>
    <t>Редакция программы от 28.02.2020 №123-пп</t>
  </si>
  <si>
    <t>Государственная программа «Развитие здравоохранения» на 2019 - 2024 годы</t>
  </si>
  <si>
    <t>Младенческая смертность, случаев на 1000 родившихся живыми</t>
  </si>
  <si>
    <t>Смертность от болезней системы кровообращения, случаев на 100 тыс. населения</t>
  </si>
  <si>
    <t>Смертность от всех причин, случаев на 1000 чел. населения</t>
  </si>
  <si>
    <t>Смертность от новообразований (в том числе от злокачественных), случаев на 100 тыс. населения</t>
  </si>
  <si>
    <t>Смертность от туберкулёза, случаев на 100 тыс. населения</t>
  </si>
  <si>
    <t>Ожидаемая продолжительность жизни при рождении, лет</t>
  </si>
  <si>
    <t>Количество среднего медицинского персонала, приходящегося на 1 врача, чел</t>
  </si>
  <si>
    <t>Обеспеченность врачами, чел на 10 000  населения</t>
  </si>
  <si>
    <t>Обеспечение отношения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среднемесячному доходу от трудовой деятельности в Иркутской области, %</t>
  </si>
  <si>
    <t>Обеспечение отношения средней заработной платы младшего медицинского персонала (персонала, обеспечивающего условия для предоставления медицинских услуг) к среднемесячному доходу от трудовой деятельности в Иркутской области, %</t>
  </si>
  <si>
    <t>Обеспечение отношения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среднемесячному доходу от трудовой деятельности в Иркутской области,  %</t>
  </si>
  <si>
    <t>Розничные продажи алкогольной продукции на душу населения, литры этанола</t>
  </si>
  <si>
    <t>Потребление алкогольной продукции (в перерасчете на абсолютный алкоголь), литров на душу населения в год</t>
  </si>
  <si>
    <t>Обеспечение охвата всех граждан профилактическими медицинскими осмотрами не реже одного раза в год, %</t>
  </si>
  <si>
    <t>Число граждан, прошедших профилактические осмотры, млн чел</t>
  </si>
  <si>
    <t>Охват граждан старше трудоспособного возраста
профилактическими осмотрами, включая диспансеризацию, %</t>
  </si>
  <si>
    <t>Доля лиц, зараженных вирусом иммунодефицита человека, состоящих под диспансерным наблюдением, от общего числа лиц, зараженных вирусом иммунодефицита человека, %</t>
  </si>
  <si>
    <t>Доля больных алкоголизмом, повторно госпитализированных в течение года, %</t>
  </si>
  <si>
    <t>Доля больных наркоманиями, повторно госпитализированных в течение года, %</t>
  </si>
  <si>
    <t>Доля больных с выявленными злокачественными новообразованиями на I-II ст., %</t>
  </si>
  <si>
    <t>Охват иммунизации населения против вирусного гепатита В в декретированные сроки, %</t>
  </si>
  <si>
    <t>Охват иммунизации населения против дифтерии, коклюша и столбняка в декретированные сроки, %</t>
  </si>
  <si>
    <t>Охват иммунизации населения против кори в декретированные сроки, %</t>
  </si>
  <si>
    <t>97.9</t>
  </si>
  <si>
    <t>Охват иммунизации населения против краснухи в декретированные сроки, %</t>
  </si>
  <si>
    <t>Охват иммунизации взрослого населения против пневмококовой инфекции, %</t>
  </si>
  <si>
    <t>Охват профилактическими медицинскими осмотрами детей, %</t>
  </si>
  <si>
    <t xml:space="preserve">Ожидаемая продолжительность жизни лиц, достигших 45 лет, оба пола, лет </t>
  </si>
  <si>
    <t>Удовлетворение потребности отдельных категорий граждан в необходимых лекарственных препаратах для медицинского назначения и медицинских изделиях, а также специализированных продуктах лечебного питания для детей-инвалидов (от числа лиц, имеющих право на государственную социальную помощь и не отказавшихся от получения социальной услуги), лекарственных препаратах для медицинского назначения, медицинских изделиях, %</t>
  </si>
  <si>
    <t>99.9</t>
  </si>
  <si>
    <t>Уровень информированности населения в возрасте 18-49 лет по вопросам ВИЧ-инфекции, %</t>
  </si>
  <si>
    <t>Доля абацилированных больных туберкулёзом от числа больных туберкулёзом с бактериовыделением, %</t>
  </si>
  <si>
    <t>Доля больных психическими расстройствами, повторно госпитализированных в течение года, %</t>
  </si>
  <si>
    <t>Доля выездов бригад скорой медицинской помощи со временем доезда до больного менее 20 минут, %</t>
  </si>
  <si>
    <t>Доля лиц, зараженных вирусом иммунодефицита человека, получающих антиретровирусную терапию, от общего числа лиц, зараженных вирусом иммунодефицита человека, состоящих под диспансерным наблюдением, %</t>
  </si>
  <si>
    <t>Доля донорской крови и (или) ее компонентов, обследованная на гемотрансмиссивные инфекции иммунологическими и молекулярно-биологическими методами, %</t>
  </si>
  <si>
    <t>Количество пациентов, которым оказана высокотехнологичная медицинская помощь, чел</t>
  </si>
  <si>
    <t>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чел</t>
  </si>
  <si>
    <t>Охват населения профилактическими осмотрами на туберкулёз, %</t>
  </si>
  <si>
    <t>Доля трансплантированных органов из числа заготовленных для трансплантации, %</t>
  </si>
  <si>
    <t>Охват медицинским освидетельствованием на ВИЧ-инфекцию населения Иркутской области, %</t>
  </si>
  <si>
    <t>Доля лиц, зараженных вирусом иммунодефицита человека, получающих антиретровирусную терапию, от общего числа лиц, зараженных вирусом иммунодефицита человека, %</t>
  </si>
  <si>
    <t>Выживаемость детей, имевших при рождении очень низкую и экстремально низкую массу тела в акушерском стационаре, доля (%) выживших от числа новорожденных, родивших</t>
  </si>
  <si>
    <t>Доля преждевременных родов (22-37 недель) в перинатальных центрах, %</t>
  </si>
  <si>
    <t>Доля обследованных беременных женщин по новому алгоритму проведения комплексной пренатальной (дородовой) диагностики нарушений развития ребенка от числа поставленных на учет в первый триместр беременности, %</t>
  </si>
  <si>
    <t>Охват аудиологическим скринингом (доля детей первого года жизни, обследованных на аудиологический скрининг, от общего числа детей первого года жизни), доля (процент) детей первого года жизни, обследованных на аудиологический скриннинг</t>
  </si>
  <si>
    <t>Охват неонатальным скринингом (доля новорожденных, обследованных на врожденные и наследственные заболевания, от общего числа родившихся живыми), доля (процент) новорожденных, обследованных на врожденные и наследственные заболевания</t>
  </si>
  <si>
    <t>Проведение химиопрофилактики передачи ВИЧ-инфекции от матери к ребенку во время беременности, %</t>
  </si>
  <si>
    <t>Проведение химиопрофилактики передачи ВИЧ-инфекции от матери к ребенку во время родов, %</t>
  </si>
  <si>
    <t>Проведение химиопрофилактики передачи ВИЧ-инфекции от матери к ребенку новорожденному, %</t>
  </si>
  <si>
    <t>99.8</t>
  </si>
  <si>
    <t>Смертность детей в возрасте 0-17 лет, случаев на 100000 населения соответствующего возраста</t>
  </si>
  <si>
    <t>Количество детских поликлиник и детских поликлинических отделений, в которых произведено дооснащение медицинскими изделиями с целью приведения их в соответствие с требованиями приказа Минздрава России от 7 марта 2018 года № 92н, ед.</t>
  </si>
  <si>
    <t>8.0</t>
  </si>
  <si>
    <t>Уровень обеспеченности койками для оказания паллиативной
медицинской помощи, число коек на 10000 человек</t>
  </si>
  <si>
    <t>Уровень обеспеченности койками для оказания паллиативной
медицинской помощи, тысяча коек</t>
  </si>
  <si>
    <t>97.1</t>
  </si>
  <si>
    <t>Удовлетворение потребности отдельных категорий граждан в необходимых лекарственных препаратах для медицинского применения, обеспечение которых осуществляется за счет средств федерального бюджета, %</t>
  </si>
  <si>
    <t>Доля рецептов находящихся на отсроченном обеспечении, %</t>
  </si>
  <si>
    <t>Удовлетворенность медицинской помощью от числа опрошенных, %</t>
  </si>
  <si>
    <t>Смертность детей в возрасте от 0 до 4 лет, на 1000 новорожденных, родившихся живыми</t>
  </si>
  <si>
    <t>Количество посещений при выездах мобильных медицинских бригад, тысяч посещений</t>
  </si>
  <si>
    <t xml:space="preserve"> Число лиц (пациентов), дополнительно эвакуированных с использованием санитарной авиации, ежегодно человек</t>
  </si>
  <si>
    <t xml:space="preserve">Уровень госпитализации на геронтологические койки лиц старше 60 лет, на 10 тыс. населения соответствующего
возраста </t>
  </si>
  <si>
    <t>Смертность от инфаркта миокарда, человек на 100 тыс. населения</t>
  </si>
  <si>
    <t>Смертность от острого нарушения мозгового кровообращения, человек на 100 тыс. населения</t>
  </si>
  <si>
    <t>Больничная летальность от инфаркта миокарда, %</t>
  </si>
  <si>
    <t>Больничная летальность от острого нарушения мозгового кровообращения, %</t>
  </si>
  <si>
    <t>Отношение числа рентген-эндоваскулярных вмешательств в лечебных целях, к общему числу выбывших больных, перенесших острый коронарный синдром, %</t>
  </si>
  <si>
    <t>Количество рентген-эндоваскулярных вмешательств в лечебных целях, тыс. ед.</t>
  </si>
  <si>
    <t>Доля профильных госпитализаций пациентов с острыми нарушениями мозгового кровообращения, доставленных автомобилями скорой медицинской помощи, %</t>
  </si>
  <si>
    <t>Доля посещений с профилактической и иными целями детьми в возрасте 0-17 лет, %</t>
  </si>
  <si>
    <t>48.5</t>
  </si>
  <si>
    <t>Доля детей в возрасте 0-17 лет от общей численности детского населения, пролеченных в дневных стационарах медицинских организаций, оказывающих медицинскую помощь в амбулаторных условиях, %</t>
  </si>
  <si>
    <t>Доля детских поликлиник и детских поликлинических отделений, реализовавших организационно-планировочные решения внутренних пространств, обеспечивающих комфортность пребывания детей, в соответствии с требованиями приказа Минздрава России от 7 марта 2018 года № 92н, %</t>
  </si>
  <si>
    <t xml:space="preserve">Количество человек, обратившихся в медицинские организации по вопросам здорового образа жизни, тыс. человек </t>
  </si>
  <si>
    <t>Число населенных пунктов с численностью населения свыше 100 человек, по данным геоинформационной системы Минздрава России, находящихся вне зоны доступности от медицинской организации или ее структурного подразделения, оказывающих первичную медико-санитарную помощь, ед.</t>
  </si>
  <si>
    <t>Доля медицинских организаций, участвующих в создании и тиражировании «Новой модели медицинской организации, оказывающей первичную медико-санитарную помощь» от общего количества медицинских организаций, оказывающих данный вид помощи, %</t>
  </si>
  <si>
    <t>Доля застрахованных лиц старше 18 лет, проинформированных страховыми медицинскими представителями о праве на прохождение профилактического медицинского осмотра ежегодно, %</t>
  </si>
  <si>
    <t>Доля лиц, госпитализированных по экстренным показаниям в течение первых суток от общего числа больных, к которым совершены вылеты, %</t>
  </si>
  <si>
    <t>Основное мероприятие «Развитие службы крови» на 2014 - 2020 годы</t>
  </si>
  <si>
    <t>Доля образцов донорской крови, тестированной на маркеры гемотрансмиссивных инфекций с помощью молекулярно-биологических исследований, проводимых дополнительно к обязательным иммунологическим исследованиям на маркеры вирусов иммунодефицита человека и гепатитов B и C (%)</t>
  </si>
  <si>
    <t>Доля детей, обеспеченных среднесуточным набором питания, от числа нуждающихся, %</t>
  </si>
  <si>
    <t>Доля преждевременных родов на сроке 22-37 недель, %</t>
  </si>
  <si>
    <t>Доля посещений детьми медицинских организаций с профилактическими целями, %</t>
  </si>
  <si>
    <t>Количество детей, получивших санаторно-курортное лечение, чел</t>
  </si>
  <si>
    <t>Число амбулаторных посещений с целью получения паллиативной
помощи врачей-специалистов и среднего медицинского персонала любых
специальностей, число амбулаторных посещений на 10000 человек</t>
  </si>
  <si>
    <t>Число амбулаторных посещений с паллиативной целью
к врачам-специалистам и среднему медицинскому персоналу любых
специальностей, тысяча посещений</t>
  </si>
  <si>
    <t>Доля посещений выездной патронажной службой на дому для оказания паллиативной медицинской помощи в общем количестве посещений для оказания паллиативной медицинской помощи, %</t>
  </si>
  <si>
    <t>Полнота выборки наркотических и психотропных лекарственных препаратов Иркутской областью в рамках заявленных потребностей в соответствии с планом распределения наркотических лекарственных препаратов и психотропных веществ, %</t>
  </si>
  <si>
    <t>Доля обоснованных жалоб (от общего количества жалоб), урегулированных в досудебном порядке страховыми медицинскими организациями, %</t>
  </si>
  <si>
    <t>Доля медицинских организаций, оказывающих в рамках обязательного медицинского страхования первичную медико-санитарную помощь, на базе которых функционируют каналы обратной связи граждан со страховыми представителями, %</t>
  </si>
  <si>
    <t>Доля впервые в жизни установленных неинфекционных заболеваний, выявленных при проведении диспансеризации и профилактическим медицинским осмотре у взрослого населения, от общего числа неинфекционных заболеваний с впервые установленным диагнозом, %</t>
  </si>
  <si>
    <t>Доля записей к врачу, совершенных гражданами без очного обращения в регистратуру медицинской организации, %</t>
  </si>
  <si>
    <t>Доля детских поликлиник и детских поликлинических отделений, дооснащенных медицинскими изделиями с целью приведения их в соответствие с требованиями приказа Минздрава России от 7 марта 2018 года № 92н , %</t>
  </si>
  <si>
    <t>Доля взятых под диспансерное наблюдение детей в возрасте 0-17 лет с впервые в жизни установленными диагнозами болезней костно-мышечной системы и соединительной ткани, %</t>
  </si>
  <si>
    <t>Доля взятых под диспансерное наблюдение детей в возрасте 0-17 лет с впервые в жизни установленными диагнозами болезней глаза и его придаточного аппарата, %</t>
  </si>
  <si>
    <t>Доля взятых под диспансерное наблюдение детей в возрасте 0-17 лет с впервые в жизни установленными диагнозами болезней органов пищеварения, %</t>
  </si>
  <si>
    <t>Доля взятых под диспансерное наблюдение детей в возрасте 0-17 лет с впервые в жизни установленными диагнозами болезней органов кровообращения, %</t>
  </si>
  <si>
    <t>Доля взятых под диспансерное наблюдение детей в возрасте 0-17 лет с впервые в жизни установленными диагнозами болезней эндокринной системы, расстройств питания и нарушения обмена веществ, %</t>
  </si>
  <si>
    <t>Доля лиц старше трудоспособного возраста из групп риска, проживающих в организациях социального обслуживания, продедшие вакцинацию против пневмококковой инфекции, %</t>
  </si>
  <si>
    <t>Доля лиц старше трудоспособного возраста, у которых
выявлены заболевания и патологические состояния,
находящихся под диспансерным наблюдением, %</t>
  </si>
  <si>
    <t>Доля проведенных дополнительных скринингов лицам старше 65 лет, проживающим в сельской местности на выявления отдельных социально-значимых неинфекционных заболеваний, оказывающих вклад в структуру смертности населения, с возможностью доставки данных лиц в медицинские организации, %</t>
  </si>
  <si>
    <t>Смертность мужчин в возрасте 16-59 лет, случаев на 100 тыс. населения</t>
  </si>
  <si>
    <t>Смертность женщин в возрасте 16-54 лет, случаев на 100 тыс. населения</t>
  </si>
  <si>
    <t>Количество пролеченных иностранных граждан, тыс. чел.</t>
  </si>
  <si>
    <t>Подпрограмма «Развитие государственно-частного партнерства» на 2014 - 2020 годы</t>
  </si>
  <si>
    <t>Техническая готовность объекта «Здание радиологического корпуса Восточно-Сибирского онкологического центра в г. Иркутске», (%)</t>
  </si>
  <si>
    <t>Количество поездок ПККЦ «Академик Федор Углов» в отдаленные населенные пункты (ед.)</t>
  </si>
  <si>
    <t>Техническая готовность объекта "Здание радиологического корпуса Восточно-Сибирского онкологического центра в г. Иркутске", %</t>
  </si>
  <si>
    <t>Основное мероприятие «Создание условий для обеспечения доступности медицинской помощи в амбулаторных условиях в рамках государственно-частного партнерства» на 2019 - 2024 годы</t>
  </si>
  <si>
    <t>Количество поездок ПККЦ «Академик Федор Углов» в отдаленные населенные пункты, ед</t>
  </si>
  <si>
    <t>Подпрограмма «Кадровое обеспечение системы здравоохранения» на 2019 - 2024 годы</t>
  </si>
  <si>
    <t>Количество врачей, обучавшихся в рамках целевой подготовки для нужд Иркутской области, трудоустроившихся после завершения обучения в медицинские организации Иркутской области, чел</t>
  </si>
  <si>
    <t>Количество врачей, трудоустроившихся в первичное звено после аккредитации, чел</t>
  </si>
  <si>
    <t>Численность врачей, работающих в государственных и муниципальных медицинских организациях, чел</t>
  </si>
  <si>
    <t>Численность средних медицинских работников, работающих в государственных и муниципальных медицинских организациях, чел</t>
  </si>
  <si>
    <t>Доля медицинских работников, которым фактически предоставлены единовременные компенсационные выплаты, в общей численности медицинских работников, которым запланировано представить указанные выплаты, %</t>
  </si>
  <si>
    <t>Основное мероприятие «Кадровое обеспечение системы здравоохранения Иркутской области» на 2019 - 2024 годы</t>
  </si>
  <si>
    <t>Обеспеченность  врачами сельского населения (чел. на 10 000 населения)</t>
  </si>
  <si>
    <t>13.3</t>
  </si>
  <si>
    <t>Доля специалистов, допущенных к профессиональной деятельности через процедуру аккредитации, от общего количества работающих специалистов, %</t>
  </si>
  <si>
    <t>Укомплектованность участков медицинских организаций, оказывающих первичную медико-санитарную помощь, врачами-терапевтами участковыми, врачами-педиатрами участковыми, врачами общей практики (семейной медицины) (физическими лицами), %</t>
  </si>
  <si>
    <t>Укомплектованность штатных должностей фельдшерско-акушерских (фельдшерских) пунктов средним медицинским персоналом (физическими лицами), %</t>
  </si>
  <si>
    <t>Подпрограмма «Развитие информатизации в здравоохранении» на 2019 - 2024 годы</t>
  </si>
  <si>
    <t>Доля медицинских организаций государственной и муниципальной систем здравоохранения,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 %</t>
  </si>
  <si>
    <t>Доля медицинских работников, актуальная информация о которых содержится в регистре, в общем числе медицинских работников, %</t>
  </si>
  <si>
    <t>Число граждан, воспользовавшихся услугами (сервисами) в Личном кабинете пациента "Мое здоровье" на Едином портале государственных услуг и функций, тыс чел</t>
  </si>
  <si>
    <t>Доля медицинских организаций государственной и муниципальной систем здравоохранения, обеспечивающих преемственность оказания медицинской помощи гражданам путем организации взаимодействия с централизованными подсистемами государственных информационных систем в сфере здравоохранения субъектов Российской Федерации, %</t>
  </si>
  <si>
    <t>Доля медицинских организаций государственной и муниципальной систем здравоохранения, обеспечивающих доступ гражданам к электронным медицинским документам в Личном кабинете пациента "Мое здоровье" на Едином портале государственных услуг и функций, %</t>
  </si>
  <si>
    <t xml:space="preserve"> Региональный проект Иркутской области  «Создание единого цифрового контура в здравоохранении на основе единой государственной информационной системы в сфере здравоохранения (ЕГИСЗ)» на 2019-2024 годы</t>
  </si>
  <si>
    <t>Основное мероприятие «Информатизация здравоохранения» на 2019 - 2024 годы</t>
  </si>
  <si>
    <t>Доля информации о количестве случаев оказания медицинской помощи, которая передана в систему интегрированной медицинской электронной карты единой государственной информационной системы здравоохранения, в общем количестве случаев оказания медицинской помощи, %</t>
  </si>
  <si>
    <t>Доля медицинских учреждений, ведущих паспорта без замечаний, в общем количестве медицинских учреждений, %</t>
  </si>
  <si>
    <t>Подпрограмма «Повышение эффективности функционирования системы здравоохранения» на 2019 - 2024 годы</t>
  </si>
  <si>
    <t>Доля государственных медицинских организаций, которые перевели работников на эффективный контракт, %</t>
  </si>
  <si>
    <t>Доля медицинских организаций, здания которых находятся в аварийном состоянии, требуют сноса, реконструкции и капитального ремонта, в общем количестве медицинских организаций, %</t>
  </si>
  <si>
    <t>Уровень оснащения медицинских организаций в соответствии с порядками оказания медицинской помощи, %</t>
  </si>
  <si>
    <t>Основное мероприятие «Государственная политика в сфере здравоохранения Иркутской области» на 2019 - 2024 годы</t>
  </si>
  <si>
    <t>Удовлетворенность населения доступностью и полнотой информации по вопросам деятельности учреждений здравоохранения (от числа опрошенных), %</t>
  </si>
  <si>
    <t>Доля проведенных плановых проверок финансово-хозяйственной деятельности от общего числа запланированных проверок финансово-хозяйственной деятельности, %</t>
  </si>
  <si>
    <t>Доля принятых решений о предоставлении, переоформлении, отказе в предоставлении, отказе в переоформлении лицензии в установленный законодательством срок, %</t>
  </si>
  <si>
    <t>Доля государственных служащих, прошедших обучение по программе повышение квалификации от запланированных в году, %</t>
  </si>
  <si>
    <t>Количество объектов здравоохранения, по которым государственным заказчиком на проведение работ по капитальному ремонту определено областное государственное казенное учреждение «Управление капитального строительства Иркутской области», приведенных в соответствие с действующими нормативами, ед</t>
  </si>
  <si>
    <t>Количество замененных фельдшерских, фельдшерско-акушерских пунктов и врачебных амбулаторий для населенных пунктов с численностью населения от 100 до 2000 человек, ед</t>
  </si>
  <si>
    <t xml:space="preserve">Основное мероприятие «Приобретение, поставка и монтаж модульных конструкций для размещения фельдшерско-акушерских пунктов» на 2019-2021 годы  </t>
  </si>
  <si>
    <t>Количество финансируемых объектов капитального строительства (реконструкции) в текущем году, ед.</t>
  </si>
  <si>
    <t>Количество объектов капитального строительства (реконструкции), на которых завершены работы в текущем году, ед</t>
  </si>
  <si>
    <t>Количество объектов здравоохранения, по которым финансируется разработка проектной документации в текущем году, ед</t>
  </si>
  <si>
    <t>Количество объектов здравоохранения, на которые разработана проектная документация в текущем году, ед</t>
  </si>
  <si>
    <t>Количество переоснащенных медицинским оборудованием региональных медицинских организаций, оказывающих помощь больным онкологическими заболеваниями (диспансеров/больниц), ед</t>
  </si>
  <si>
    <t>Количество переоснащенных/дооснащенных медицинским оборудованием региональных сосудистых центров и первичных сосудистых отделений, ед</t>
  </si>
  <si>
    <t>Количество приобретенных передвижных медицинских комплексов для оказания медицинской помощи жителям населенных пунктов с численностью населения до 100 человек, ед</t>
  </si>
  <si>
    <t>Техническая готовность объекта «Детская поликлиника ОГАУЗ «Иркутская городская клиническая больница № 9» по ул. Радищева, 5 в г. Иркутске», %</t>
  </si>
  <si>
    <t>Количество объектов здравоохранения, по которым финансируется разработка проектной документации в текущем году, ед.</t>
  </si>
  <si>
    <t>Соблюдение при наступлении страхового случая гарантий бесплатного оказания медицинской помощи застрахованному населению Иркутской области, %</t>
  </si>
  <si>
    <t>Доля своевременно уплаченных страховых взносов (%)</t>
  </si>
  <si>
    <t>Численность неработающих застрахованных лиц на 1 апреля года, предшествующего отчетному (чел.)</t>
  </si>
  <si>
    <t>Редакция программы от 25.11.2019 № 990-пп</t>
  </si>
  <si>
    <t>Редакция программы от 30.04.2020 № 307-пп</t>
  </si>
  <si>
    <t>Редакция программы от 26.06.2020 № 520-пп</t>
  </si>
  <si>
    <t>Редакция программы от 18.12.2020 № 1101-пп</t>
  </si>
  <si>
    <t>Редакция программы от 14.01.2021 №3-пп (не меняются показатели)</t>
  </si>
  <si>
    <t xml:space="preserve">Редакция программы от 09.09.2020 № 743-пп </t>
  </si>
  <si>
    <t xml:space="preserve">Редакция программы от 22.10.2020 № 863-пп </t>
  </si>
  <si>
    <t xml:space="preserve">Редакция программы от 16.12.2020 № 1066-пп </t>
  </si>
  <si>
    <t>575.2</t>
  </si>
  <si>
    <t>12.6</t>
  </si>
  <si>
    <t>209.7</t>
  </si>
  <si>
    <t>14.5</t>
  </si>
  <si>
    <t>71.2</t>
  </si>
  <si>
    <t>1.096</t>
  </si>
  <si>
    <t>26.5</t>
  </si>
  <si>
    <t>6.7</t>
  </si>
  <si>
    <t>55.3</t>
  </si>
  <si>
    <t>97.5</t>
  </si>
  <si>
    <t>97.2</t>
  </si>
  <si>
    <t>98.0</t>
  </si>
  <si>
    <t>98.2</t>
  </si>
  <si>
    <t>19.9</t>
  </si>
  <si>
    <t>65.1</t>
  </si>
  <si>
    <t>81.3</t>
  </si>
  <si>
    <t>70.1</t>
  </si>
  <si>
    <t>38.3</t>
  </si>
  <si>
    <t>85.3</t>
  </si>
  <si>
    <t>73.5</t>
  </si>
  <si>
    <t>70.0</t>
  </si>
  <si>
    <t>54</t>
  </si>
  <si>
    <t>1.43</t>
  </si>
  <si>
    <t>0.9</t>
  </si>
  <si>
    <t>95.7</t>
  </si>
  <si>
    <t>33.8</t>
  </si>
  <si>
    <t>82.8</t>
  </si>
  <si>
    <t>10.2</t>
  </si>
  <si>
    <t>17.5</t>
  </si>
  <si>
    <t>4.138</t>
  </si>
  <si>
    <t>85.5</t>
  </si>
  <si>
    <t>6.3</t>
  </si>
  <si>
    <t>46.9</t>
  </si>
  <si>
    <t>62.3</t>
  </si>
  <si>
    <t>44.7</t>
  </si>
  <si>
    <t>1.85</t>
  </si>
  <si>
    <t>869.7</t>
  </si>
  <si>
    <t>298.2</t>
  </si>
  <si>
    <t>0.634</t>
  </si>
  <si>
    <t>Количество подготовленных специалистов по программам повышения квалификации и профессиональной переподготовки медицинских кадров (чел.)</t>
  </si>
  <si>
    <t>77.7</t>
  </si>
  <si>
    <t>89.33</t>
  </si>
  <si>
    <t>151.86</t>
  </si>
  <si>
    <t>Количество приобретенных, поставленных и смонтированных модульных конструкций  для размещения фельдшерско-акушерских пунктов, ед</t>
  </si>
  <si>
    <t>Уровень обеспеченности льготополучателей лекарственными препаратами для медицинского применения и медицинскими изделиями, %</t>
  </si>
  <si>
    <t>Удовлетворение потребности отдельных категорий граждан в необходимых лекарственных препаратах для медицинского применения и медицинских изделиях, обеспечение которых осуществляется за счет средств бюджетов субъектов Российской Федерации, %</t>
  </si>
  <si>
    <t>Доля лиц, инфицированных вирусом иммунодефицита человека, состоящих под диспансерным наблюдением на конец отчетного года, охваченных обследованием на количественное определение РНК вируса иммунодефицита человека, %</t>
  </si>
  <si>
    <t>28.812</t>
  </si>
  <si>
    <t xml:space="preserve"> Основное мероприятие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на 2020-2024 годы </t>
  </si>
  <si>
    <t>Доля пациентов, получивших лекарственные препараты в целях проведении профилактики высокого риска развития сердечно сосудистых заболеваний и сердечно-сосудистых осложнений, %</t>
  </si>
  <si>
    <t>Доля студентов, которым фактически предоставлены единовременные денежные выплаты на обучение, в общей численности студентов, которым запланировано представить указанные выплаты, %</t>
  </si>
  <si>
    <t>69.6</t>
  </si>
  <si>
    <t>76.4</t>
  </si>
  <si>
    <t>Укомплектованность должностей среднего медицинского персонала в подразделениях, оказывающих медицинскую помощь в амбулаторных условиях (физическими лицами при коэффициенте совместительства 1,2), %</t>
  </si>
  <si>
    <t>Укомплектованность врачебных должностей в подразделениях, оказывающих медицинскую помощь в амбулаторных условиях (физическими лицами при коэффициенте совместительства 1,2), %</t>
  </si>
  <si>
    <t>Количество приобретенных, поставленных и смонтированных модульных конструкций медицинскими организациями для размещения фельдшерско-акушерских пунктов, ед.</t>
  </si>
  <si>
    <t>13.5</t>
  </si>
  <si>
    <t>4.001</t>
  </si>
  <si>
    <t>Количество человек, обратившихся в медицинские организации по вопросам здорового образа жизни, тыс. обращений</t>
  </si>
  <si>
    <t>1.481</t>
  </si>
  <si>
    <t>Обеспеченность населения врачами, оказывающими медицинскую помощь в амбулаторных условиях, чел. на 10 тыс. населения</t>
  </si>
  <si>
    <t xml:space="preserve">Число специалистов, вовлеченных в систему непрерывного образования медицинских работников, в том числе с использованием дистанционных образовательных технологий, чел  </t>
  </si>
  <si>
    <t>52</t>
  </si>
  <si>
    <t>79.3</t>
  </si>
  <si>
    <t>95.1</t>
  </si>
  <si>
    <t>16.9</t>
  </si>
  <si>
    <t>56</t>
  </si>
  <si>
    <t>96.5</t>
  </si>
  <si>
    <t>10.6</t>
  </si>
  <si>
    <t>3.117</t>
  </si>
  <si>
    <t>1006.6</t>
  </si>
  <si>
    <t>324.8</t>
  </si>
  <si>
    <t>18,9</t>
  </si>
  <si>
    <t>5,25</t>
  </si>
  <si>
    <t>6,6</t>
  </si>
  <si>
    <t>8,8</t>
  </si>
  <si>
    <t>15,8</t>
  </si>
  <si>
    <t>21,5</t>
  </si>
  <si>
    <t>22,2</t>
  </si>
  <si>
    <t>Наименование подпрограммы государственной программы, ведомственной целевой программы, основного мероприятия, регионального проекта, мероприятия</t>
  </si>
  <si>
    <t>Плановый/фактический срок исполнения мероприятия</t>
  </si>
  <si>
    <t>Источник финансирования</t>
  </si>
  <si>
    <t>Исполнено за отчетный период, тыс. руб.</t>
  </si>
  <si>
    <t>Наименование показателя мероприятия, единица измерения (тип показателя (прогрессирующий/регрессирующий))</t>
  </si>
  <si>
    <t>Фактическое значение показателя мероприятия</t>
  </si>
  <si>
    <t>Готовность к проведению мероприятия</t>
  </si>
  <si>
    <t>Наличие порядка предоставления субсидии, проведения конкурса (реквизиты НПА)</t>
  </si>
  <si>
    <t>Распределение по муниципальным образованиям (получателям субсидии)/реквизиты НПА, количество получателей</t>
  </si>
  <si>
    <t>Наличие соглашений о предоставлении субсидии / оказании работ, услуг (количество заключенных соглашений)</t>
  </si>
  <si>
    <t>Объем финансирования, предусмотренный на 2020 год, тыс. руб.</t>
  </si>
  <si>
    <t>Процент исполнения (гр.8/ гр.7* 100), %</t>
  </si>
  <si>
    <t>Плановое значение показателя мероприятия на 2020 год</t>
  </si>
  <si>
    <t>12,6</t>
  </si>
  <si>
    <t>209,7</t>
  </si>
  <si>
    <t>71,2</t>
  </si>
  <si>
    <t>2,4</t>
  </si>
  <si>
    <t>79,3</t>
  </si>
  <si>
    <t>95,1</t>
  </si>
  <si>
    <t>16,9</t>
  </si>
  <si>
    <t>96,5</t>
  </si>
  <si>
    <t>10,6</t>
  </si>
  <si>
    <t>19,2</t>
  </si>
  <si>
    <t>3,117</t>
  </si>
  <si>
    <t>1006,6</t>
  </si>
  <si>
    <t>324,8</t>
  </si>
  <si>
    <t>1,2</t>
  </si>
  <si>
    <t xml:space="preserve">Плановое значение </t>
  </si>
  <si>
    <t>Наименование мероприятия, объекта, ПИР (с расшифровкой по объектам)</t>
  </si>
  <si>
    <t>Мощность</t>
  </si>
  <si>
    <t>Год начала строительства</t>
  </si>
  <si>
    <t>Плановый срок ввода
в эксплуатацию  / приобретения</t>
  </si>
  <si>
    <t>Фактический срок ввода
в эксплуатацию  / приобретения</t>
  </si>
  <si>
    <t>Информация о наличии утвержденной в установленном порядке проектной документации (ПСД)</t>
  </si>
  <si>
    <t>Вид работ (строительство, реконструкция, капитальный ремонт, техническое перевооружение, приобретение, разработка проектной документации)</t>
  </si>
  <si>
    <t>Форма собственности (ОС/МС)</t>
  </si>
  <si>
    <t>Сметная стоимость (в текущих ценах), тыс.руб. *</t>
  </si>
  <si>
    <t>Остаток сметной стоимости (на момент включения объекта в программу), тыс. руб.</t>
  </si>
  <si>
    <t xml:space="preserve">Муниципальное образование (городское/сельское поселение, муниципальный район, городской округ)
</t>
  </si>
  <si>
    <t>Исполнитель (наименование ИОГВ)</t>
  </si>
  <si>
    <t>Объемы финансирования в отчетном финансовом году, тыс. руб.</t>
  </si>
  <si>
    <t>Обоснование причин отклонения (при наличии)</t>
  </si>
  <si>
    <t>Единица измерения</t>
  </si>
  <si>
    <t>Значение</t>
  </si>
  <si>
    <t>Наличие положительного заключения органов экспертизы на ПСД 
(дата, номер) / плановый срок
получения</t>
  </si>
  <si>
    <t>Наличие положительного заключения органов экспертизы о достоверности сметной стоимости (дата, номер) / плановый срок
получения</t>
  </si>
  <si>
    <t>Реквизиты утверждения ПСД
(вид акта, кто издал, дата, номер) / плановый срок
утверждения</t>
  </si>
  <si>
    <t>предусмотрено</t>
  </si>
  <si>
    <t>исполнено</t>
  </si>
  <si>
    <t>Министерство строительства, дорожного хозяйства Иркутской области</t>
  </si>
  <si>
    <t>ФБ &lt;**&gt;</t>
  </si>
  <si>
    <t>Экономия от результатов выполненных работ</t>
  </si>
  <si>
    <t>Корпус "Б" здания областного перинатального центра ГБУЗ «Иркутская ордена «Знак Почета» областная клиническая больница» в г. Иркутске, м/р Юбилейный, 100</t>
  </si>
  <si>
    <t>койки</t>
  </si>
  <si>
    <t>х</t>
  </si>
  <si>
    <t>№ 38-1-0785-18 от 25.09.2018</t>
  </si>
  <si>
    <t>Капитальный ремонт</t>
  </si>
  <si>
    <t>ОС</t>
  </si>
  <si>
    <t>город Иркутск</t>
  </si>
  <si>
    <t>Капиатльный ремонт  главного корпуса ОГБУЗ «Нижнеудинская районная больница» по адресу: Иркутская область, г.Нижнеудинск, ул.Гоголя, д 71а</t>
  </si>
  <si>
    <t>город Нижнеудинск</t>
  </si>
  <si>
    <t>Объект капитального строительства «Детская поликлиника на 350 посещений ОГАУЗ «Иркутская городская клиническая больница №8» в Ленинском районе г. Иркутска»</t>
  </si>
  <si>
    <t>посещения</t>
  </si>
  <si>
    <t>№ 97-37-872/12 
от 05.03.2012 г. 
№ 38-1-1-2-007673-2018 от 17.12.2018 г.</t>
  </si>
  <si>
    <t xml:space="preserve">№ 97-37-872/12 
от 05.03.2012 г.   </t>
  </si>
  <si>
    <t>Строительство</t>
  </si>
  <si>
    <t>Проектно-изыскательские работы объектов здравоохранения</t>
  </si>
  <si>
    <t>Проектно-изыскательские работы</t>
  </si>
  <si>
    <t>Невыполнение подрядчиками обязательств по договорам</t>
  </si>
  <si>
    <t>Проектно-изыскательские работы на строительство ФАПов из модульных конструкций</t>
  </si>
  <si>
    <t>Здание лечебного корпуса (стационара) на 35 коек ОГБУЗ «Катангская РБ» с. Ербогачен Катангского района, ул. Строителей, 25</t>
  </si>
  <si>
    <t>№38-1-0372-18 от 25.05.2018 г.</t>
  </si>
  <si>
    <t xml:space="preserve"> Распоряжение ОГКУ "УКС ИО" 22-р от 12.07.2018</t>
  </si>
  <si>
    <t xml:space="preserve">Проектно-изыскательские работы, строительство </t>
  </si>
  <si>
    <t>Муниципальное образование «Катангский район»</t>
  </si>
  <si>
    <t>Невыполнение подрядчиком договорных обязательств из-за недостатка рабочей силы</t>
  </si>
  <si>
    <t>Строительство и проектирование поликлиники на 200 посещений в п. Качуг Качугского района</t>
  </si>
  <si>
    <t>Плановый срок получения положительного заключения I квартал 2021 г.</t>
  </si>
  <si>
    <t>плановый срок утверждения ПСД-I квартал 2021 г.</t>
  </si>
  <si>
    <t>Муниципальное образование «Качугский район»</t>
  </si>
  <si>
    <t>Не выполнение подрядчиком договорных обязательств из-за получения отрицательного заключения экспертизы</t>
  </si>
  <si>
    <t>Здание перинатального центра в г. Братске на 130 коек</t>
  </si>
  <si>
    <t>плановый срок утверждения ПСД-I  квартал 2021 г.</t>
  </si>
  <si>
    <t>Муниципальное образование города Братска</t>
  </si>
  <si>
    <t>Принятие решения о выборе более дешевого варианта преведения объекта в соответствие с санитарными нормами строительство пристроя)</t>
  </si>
  <si>
    <t>Лечебный корпус №3 ОГКУЗ «Иркутская областная психиатрическая больница №2» в д. Сосновый Бор</t>
  </si>
  <si>
    <t>№ 38-1-1-3-013168-2019 от 31.05.2019</t>
  </si>
  <si>
    <t>№ 38-1-0708-19 от 02.07.2019 г.</t>
  </si>
  <si>
    <t>Распоряжение ОГКУ "УКС ИО" от 11.07.2019 № 20-р.
Распоряжение ОГКУ "УКС ИО" от 15.07.2019 № 21-р</t>
  </si>
  <si>
    <t>Иркутское районное муниципальное образование</t>
  </si>
  <si>
    <t>Иркутская областная клиническая туберкулезная больница со стационаром на 600 коек, расположенная по адресу: Иркутская область, Иркутский район, с. Парфеновка</t>
  </si>
  <si>
    <t>койки/    посещения в смену</t>
  </si>
  <si>
    <t>585/                                                                                                     875</t>
  </si>
  <si>
    <t>плановый срок утверждения ПСД- 2022 г.</t>
  </si>
  <si>
    <t>Объект незавершенного строительства Лечебно-административный корпус, назначение – нежилое, 3 этажный, площадью 3 085,40 кв.м., литера А,
расположенный на земельном участке с кадастровым номером 38:36:000033:0333 по адресу: г. Иркутск, ул. Чайковского, 2А</t>
  </si>
  <si>
    <t>кв. м.</t>
  </si>
  <si>
    <t>Дс-0380п-0380п/10.13 от 14.01.2014 г.</t>
  </si>
  <si>
    <t>плановый срок утверждения ПСД -  IV квартал 2021 г.</t>
  </si>
  <si>
    <t xml:space="preserve">Проектно-изыскательские работы, реконструкция </t>
  </si>
  <si>
    <t>Реконструкция здания лечебного корпуса государственного бюджетного учреждения здравоохранения «Областная детская туберкулезная больница», расположенного по адресу: г. Иркутск, ул. Маяковского, 16</t>
  </si>
  <si>
    <t>койки круглосуточного пребывания</t>
  </si>
  <si>
    <t>плановый срок утверждения ПСД - IV квартал 2021 г.</t>
  </si>
  <si>
    <t>Комплекс объектов здравоохранения: детская поликлиника на 400 посещений, женская консультация на 200 посещений в Иркутске ОГАУЗ ИАПО</t>
  </si>
  <si>
    <t xml:space="preserve">посещения в смену:
поликлиника/ женская консультация </t>
  </si>
  <si>
    <t>400/                                200</t>
  </si>
  <si>
    <t>№ 38-1-0246-18 от 16.04.2018 г.</t>
  </si>
  <si>
    <t>№ 38-1-1-3-01113-17 от 26.12.2017 г.</t>
  </si>
  <si>
    <t>Распоряжение ОГКУ "УКС ИО" от 14.06.2019 № 14-р.
Распоряжение ОГКУ "УКС ИО" от 14.06.2019 № 13-р</t>
  </si>
  <si>
    <t>Приостановка работ в связи с необходимостью корректировки проекта в части изменения перечня медицинского оборудования</t>
  </si>
  <si>
    <t>Филиал поликлиники ОГАУЗ «ИГКБ №1»</t>
  </si>
  <si>
    <t>посещения в смену</t>
  </si>
  <si>
    <t>№ 38-1-1-3-003175-2018 от 22.10.2018 г.</t>
  </si>
  <si>
    <t>№ 38-1-0287-19 от 05.03.2019 г.</t>
  </si>
  <si>
    <t>Распоряжение ОГКУ "УКС  ИО" от 10.07.2019 № 18-р Распоряжение ОГКУ "УКС ИО" от 10.07.2019 № 19-р</t>
  </si>
  <si>
    <t xml:space="preserve">город Тулун </t>
  </si>
  <si>
    <t>Строительство объекта Тулунское отделение ГБУЗ «Областной кожно-венерологический диспансер» на 55 посещений в смену с дневным стационаром на 5 коек и круглосуточным стационаром на 10 коек</t>
  </si>
  <si>
    <t>посещения в смену/койки: дневной стационар и круглосуточный стационар</t>
  </si>
  <si>
    <t xml:space="preserve">55/ 
 5/  
10 </t>
  </si>
  <si>
    <t>№ 38-1-1-3-029874-2020 от 09.07.2020 г.</t>
  </si>
  <si>
    <t>Приказ ОГКУ "УКС ИО" от 18.08.2020 № 16-р</t>
  </si>
  <si>
    <t>Котельная Икейской участковой больницы ОГБУЗ "Тулунская районная больница" по адресу: Тулунский район, с. Икей, ул Коммуны, д. 89, литер Ж</t>
  </si>
  <si>
    <t>кВт.</t>
  </si>
  <si>
    <t>Тулунский район</t>
  </si>
  <si>
    <t>Позднее получение заключения экспертизы (20 декабря 2020)</t>
  </si>
  <si>
    <t>Алыгжерская врачебная амбулатория ОГБУЗ «Нижнеудинская районная больница» по адресу: Нижнеудинский район, с. Алыгджер, ул. Советская, 36а</t>
  </si>
  <si>
    <t>количество коек дневного стационара/ посещения в смену</t>
  </si>
  <si>
    <t>Нижнеудинский район</t>
  </si>
  <si>
    <t>Подрядной организацией не получено заключение экспертизы. Принято решение о приобретнии модульных конструкций как особо ценного движимого имущества</t>
  </si>
  <si>
    <t>Стационар на 227 круглосуточных коек ОГБУЗ «Нижнеудинская районная больница» в г. Нижнеудинске, мкр. Восточный</t>
  </si>
  <si>
    <t>круглосуточные койки</t>
  </si>
  <si>
    <t>Патологоанатомический корпус ОГБУЗ «Нижнеудинская районная больница» по адресу: г. Нижнеудинск, мкр. Восточный</t>
  </si>
  <si>
    <t>количество столов</t>
  </si>
  <si>
    <t>Подрядной организацией не получено заключение экспертизы</t>
  </si>
  <si>
    <t>Овощехранилище ОГБУЗ «Нижнеудинская районная больница» по адресу: г. Нижнеудинск, мкр. Восточный</t>
  </si>
  <si>
    <t>тонн</t>
  </si>
  <si>
    <t>Туберкулезное отделение ОГБУЗ «Тулунская городская больница» для больных туберкулезом органов дыхания и кабинеты фтизиатра участкового, расположенного по адресу г. Тулун, ул. Сосновый бор, 2</t>
  </si>
  <si>
    <t>№ 38-1-1-3-034013-2020 от 24.07.2020 г.</t>
  </si>
  <si>
    <t>Приказ ОГКУ "УКС ИО" от 17.08.2020 № 15-р</t>
  </si>
  <si>
    <t>5 633, 4</t>
  </si>
  <si>
    <t>Детская поликлиника на 200 посещений в смену областного государственного бюджетного учреждения здравоохранения «Тулунская городская больница», г. Тулун, мкр. Угольщиков</t>
  </si>
  <si>
    <t xml:space="preserve">посещения в смену </t>
  </si>
  <si>
    <t>Неполучение подрядной организацией заключения экспертизы</t>
  </si>
  <si>
    <t>Проектирование и строительство поликлиники на 1000 посещений ОГБУЗ «Тайшетская районная больница» в г. Тайшете</t>
  </si>
  <si>
    <t>Плановый срок получения заключения экспертизы - 3 квартал 2021 г.</t>
  </si>
  <si>
    <t>Плановый срок утверждения ПСД - 3 квартал 2021 г.</t>
  </si>
  <si>
    <t>город Тайшет</t>
  </si>
  <si>
    <r>
      <t xml:space="preserve">Шелеховская участковая больница ОГБУЗ </t>
    </r>
    <r>
      <rPr>
        <sz val="26"/>
        <rFont val="Calibri"/>
        <family val="2"/>
        <charset val="204"/>
      </rPr>
      <t>«</t>
    </r>
    <r>
      <rPr>
        <sz val="26"/>
        <rFont val="Times New Roman"/>
        <family val="1"/>
        <charset val="204"/>
      </rPr>
      <t>Тайшетская районная больница</t>
    </r>
    <r>
      <rPr>
        <sz val="26"/>
        <rFont val="Calibri"/>
        <family val="2"/>
        <charset val="204"/>
      </rPr>
      <t>»</t>
    </r>
    <r>
      <rPr>
        <sz val="26"/>
        <rFont val="Times New Roman"/>
        <family val="1"/>
        <charset val="204"/>
      </rPr>
      <t xml:space="preserve"> по адресу: Тайшетский район, с. Шелехово, пер. Больничный, 2</t>
    </r>
  </si>
  <si>
    <t>посещения в смену/койки сестринского ухода</t>
  </si>
  <si>
    <t>20/
11</t>
  </si>
  <si>
    <t>№ 38-1-1-3-029691-2020 от 08.07.2020 г.</t>
  </si>
  <si>
    <t>Приказ ОГКУ "УКС ИО" от 14.08.2020 № 14-р</t>
  </si>
  <si>
    <t>Тайшетский район</t>
  </si>
  <si>
    <t>Проектно-изыскательные работы объектов здравоохранения ((Строительство здания для ГБУЗ Иркутского областного бюро судебно-медицинской экспертизы)</t>
  </si>
  <si>
    <t>вскрытия в год</t>
  </si>
  <si>
    <t>4000</t>
  </si>
  <si>
    <t>Плановый срок получения  утверждения ПСД-3 квартал 2021 г.</t>
  </si>
  <si>
    <t>г. Иркутск</t>
  </si>
  <si>
    <t>Разрабатывает инвестор</t>
  </si>
  <si>
    <t>г.Усть-Кут</t>
  </si>
  <si>
    <t>Нераспределенные средства областного бюджета**</t>
  </si>
  <si>
    <t>Основное мероприятие "Модернизация первичного звена здравоохранения (строительство и (или) реконструкция объектов здравоохранения, приобретение, монтаж и оснащение модульных конструкций)"</t>
  </si>
  <si>
    <t>Здание лечебного корпуса (стационара) ОГБУЗ «Балаганская районная больница»</t>
  </si>
  <si>
    <t xml:space="preserve"> посещений,коек в том числе койки дневного пребывания</t>
  </si>
  <si>
    <t>150,          66,       22</t>
  </si>
  <si>
    <t>4 квартал 2021 года</t>
  </si>
  <si>
    <t>1 квартал 2022</t>
  </si>
  <si>
    <t>771 157,48 по ценовому аудиту</t>
  </si>
  <si>
    <t>п. Балаганск Балаганского района</t>
  </si>
  <si>
    <t>Тангуйская участковая больница ОГБУЗ «Братская районная больница», по адресу: Иркутская область, Братский район, с. Тангуй, ул. Набережная, 46</t>
  </si>
  <si>
    <t>посещений в смену</t>
  </si>
  <si>
    <t>2 квартал 2021 года</t>
  </si>
  <si>
    <t>Проектно-изыскательские работы, строительство</t>
  </si>
  <si>
    <t>511 102,58 (в ценах 1 кв. 2020 года)</t>
  </si>
  <si>
    <t>с. Тангуй Братского района</t>
  </si>
  <si>
    <t>Проектирование и строительство объекта: «Новое здание «Алзамайская городская больница ОГБУЗ «Нижнеудинская РБ»</t>
  </si>
  <si>
    <t>посещений в смену, койко-мест</t>
  </si>
  <si>
    <t>80 взросл.50 детск.  62</t>
  </si>
  <si>
    <t>3 квартал 2022 года</t>
  </si>
  <si>
    <t>г. Алзамай Нижнеудинского района</t>
  </si>
  <si>
    <t>Строительство поликлиники на 350 посещений в р.п.Маркова</t>
  </si>
  <si>
    <t>350</t>
  </si>
  <si>
    <t>р.п. Маркова Иркутского района</t>
  </si>
  <si>
    <t xml:space="preserve">Строительство поликлиники на 350 посещений в смену в  с. Хомутово </t>
  </si>
  <si>
    <t>1 квартал 2023 года</t>
  </si>
  <si>
    <t xml:space="preserve"> с. Хомутово Иркутского района</t>
  </si>
  <si>
    <t>Поликлиническое подразделение на 100 посещений в смену ОГБУЗ "Заларинская районная больница"</t>
  </si>
  <si>
    <t>2 квартал 2024 года</t>
  </si>
  <si>
    <t>Заларинский район, п. Залари</t>
  </si>
  <si>
    <t>Реконструкция здания врачебной амбулатории в п. Тельма ОГБУЗ «Усольская городская больница»</t>
  </si>
  <si>
    <t>п. Тельма Усольсого района</t>
  </si>
  <si>
    <t>Проектирование и строительство здания детской поликлиники на 150 посещений в смену по адресу: Иркутская область, Эхирит-Булугатский район, п. Усть-Ордынский</t>
  </si>
  <si>
    <t>посещений</t>
  </si>
  <si>
    <t>150</t>
  </si>
  <si>
    <t>п. Усть-ордынский Эхирит-Булагатского района</t>
  </si>
  <si>
    <t xml:space="preserve">посещений </t>
  </si>
  <si>
    <t>2 квартал  2021</t>
  </si>
  <si>
    <t>п. Качуг кчугского района</t>
  </si>
  <si>
    <t>Строительство детской поликлиники ОГАУЗ «Иркутская городская клиническая больница № 9» по ул. Радищева, 5 в г. Иркутске</t>
  </si>
  <si>
    <t xml:space="preserve">посещений в смену </t>
  </si>
  <si>
    <t>№ 38-1-4-0177-13 от 16.12.2013 № 38-1-1-2-005156-2019 от 12.03.2019 г.</t>
  </si>
  <si>
    <t>№ 38-1-6-0137-13 от 20.12.2019                         № 38-1-0739-19 от 08.07.2019 г.</t>
  </si>
  <si>
    <t>Распоряжения ОГКУ "УКС ИО" от 22.01.2015 № 3-р, от 22.01.2015 4-р, от 09.07.2019 № 17-р</t>
  </si>
  <si>
    <r>
      <t xml:space="preserve">Строительство регионального детского многофункционального медицинского центра </t>
    </r>
    <r>
      <rPr>
        <sz val="26"/>
        <rFont val="Calibri"/>
        <family val="2"/>
        <charset val="204"/>
      </rPr>
      <t>«</t>
    </r>
    <r>
      <rPr>
        <sz val="26"/>
        <rFont val="Times New Roman"/>
        <family val="1"/>
        <charset val="204"/>
      </rPr>
      <t>Областная детская клиническая больница</t>
    </r>
    <r>
      <rPr>
        <sz val="26"/>
        <rFont val="Calibri"/>
        <family val="2"/>
        <charset val="204"/>
      </rPr>
      <t>»</t>
    </r>
  </si>
  <si>
    <t>койки пребывания/ койки реанимации</t>
  </si>
  <si>
    <t>1015/            108</t>
  </si>
  <si>
    <t>Отсутствие оформленного земельного участка</t>
  </si>
  <si>
    <t>Здание радиологического корпуса Восточно-Сибирского онкологического центра в г. Иркутске</t>
  </si>
  <si>
    <t>койки радиотерапевтического отделения</t>
  </si>
  <si>
    <t>Отсутствие заключения Главгосэкспертизы по проекту</t>
  </si>
  <si>
    <t xml:space="preserve">&lt;**&gt; Распределение по объектам осуществляется на основании приоритетности, установленной министерством здравоохранения Иркутской области».»;
</t>
  </si>
  <si>
    <t>Приложение 5</t>
  </si>
  <si>
    <t>Приложение 3</t>
  </si>
  <si>
    <t>РЕАЛИЗАЦИЯ ГОСУДАРСТВЕННОЙ ПРОГРАММЫ В МУНИЦИПАЛЬНЫХ ОБРАЗОВАНИЯХ ИРКУТСКОЙ ОБЛАСТИ ЗА 2020 ГОД</t>
  </si>
  <si>
    <t>(наименование государственной программы Иркутской области (далее – государственная программа))</t>
  </si>
  <si>
    <t>тыс. руб.</t>
  </si>
  <si>
    <t>Наименование мероприятия</t>
  </si>
  <si>
    <t>Муниципальное образование</t>
  </si>
  <si>
    <t>федеральный бюджет, из них</t>
  </si>
  <si>
    <t>областной бюджет, из них</t>
  </si>
  <si>
    <t>муниципальный бюджет, из них</t>
  </si>
  <si>
    <t>внебюджетные средства, из них</t>
  </si>
  <si>
    <t>всего</t>
  </si>
  <si>
    <t>капитальные расходы</t>
  </si>
  <si>
    <t>прочие расходы</t>
  </si>
  <si>
    <t>Муниципальное образование  города Бодайбо и района</t>
  </si>
  <si>
    <t>Итого:</t>
  </si>
  <si>
    <t>Объемы финансирования, тыс. руб.</t>
  </si>
  <si>
    <t>% исполнения (гр.3/гр.2*100)</t>
  </si>
  <si>
    <t xml:space="preserve">план </t>
  </si>
  <si>
    <t>факт</t>
  </si>
  <si>
    <t xml:space="preserve">За счет всех источников финансирования    </t>
  </si>
  <si>
    <t xml:space="preserve">НИОКР                          </t>
  </si>
  <si>
    <t xml:space="preserve">Капитальные вложения           </t>
  </si>
  <si>
    <t xml:space="preserve">Прочие                         </t>
  </si>
  <si>
    <t xml:space="preserve">Итого:                         </t>
  </si>
  <si>
    <t>За счет средств областного бюджета</t>
  </si>
  <si>
    <t>За счет средств федерального бюджета</t>
  </si>
  <si>
    <t xml:space="preserve">За счет средств местных бюджетов                   </t>
  </si>
  <si>
    <t xml:space="preserve">За счет внебюджетных источников </t>
  </si>
  <si>
    <t>Приложение 4</t>
  </si>
  <si>
    <t>Информация об изменениях объемов финансирования и целевых показателей государственной программы Иркутской области 
«Развитие здравоохранения» на 2019-2024 годы в 2020 году</t>
  </si>
  <si>
    <t>Приложение 7</t>
  </si>
  <si>
    <t>ОТЧЕТ ОБ ОБЪЕМАХ ПОДДЕРЖКИ СОЦИАЛЬНО ОРИЕНТИРОВАННЫХ НЕКОММЕРЧЕСКИХ ОРГАНИЗАЦИЙ, ОСУЩЕСТВЛЯЮЩИХ ДЕЯТЕЛЬНОСТЬ В СОЦИАЛЬНОЙ СФЕРЕ (СОНКО), В РАМКАХ РЕАЛИЗАЦИИ ГОСУДАРСТВЕННОЙ ПРОГРАММЫ ИРКУТСКОЙ ОБЛАСТИ «РАЗВИТИЕ ЗДРАВООХРАНЕНИЯ» на 2019-2024 годы
ПО СОСТОЯНИЮ НА 01.01.2021 года</t>
  </si>
  <si>
    <t>Показатель А, тыс. руб.</t>
  </si>
  <si>
    <t>Общий объем средств курируемой государственной программы (или курируемых мероприятий в данной сфере), тыс. руб.</t>
  </si>
  <si>
    <t>Средства, направляемые на обеспечение выполнения функций государственными органами и органами местного самоуправления, а также их территориальными органами, тыс. руб.</t>
  </si>
  <si>
    <t>Средства, направляемые на инвестиции в строительство капитальных объектов и на капитальный ремонт, тыс. руб.</t>
  </si>
  <si>
    <t>Средства, направляемые на законодательно и нормативно установленные денежные выплаты отдельным категориям населения, тыс. руб.</t>
  </si>
  <si>
    <t>Средства, направляемые на оказание услуг, которые на определенных законодательством основаниях не могут быть переданы СОНКО, тыс. руб.</t>
  </si>
  <si>
    <t>Показатель В (Объем средств курируемой государственной программы, выделяемых на предоставление социальных услуг населению и предоставленных СОНКО), тыс. руб.</t>
  </si>
  <si>
    <t>Субсидии, предоставленные СОНКО на конкурсной основе в соответствии со статьей 78.1 Бюджетного кодекса Российской Федерации</t>
  </si>
  <si>
    <t>Субсидии, предоставленные СОНКО на конкурсной основе соответствии со статьей 78 Бюджетного кодекса Российской Федерации</t>
  </si>
  <si>
    <t>Закупки для государственных и муниципальных нужд у СОНКО в соответствии с Федеральным законом № 44-ФЗ</t>
  </si>
  <si>
    <t>Целевые потребительские субсидии СОНКО (ваучеры или целевые сертификаты)</t>
  </si>
  <si>
    <t>Показатель Д (Доля доступа СОНКО к бюджетным средствам), %</t>
  </si>
  <si>
    <t>Примечание</t>
  </si>
  <si>
    <t>2 = 3-4-5-6-7</t>
  </si>
  <si>
    <t>8 = 9+10+11+12</t>
  </si>
  <si>
    <t>13 = 8/2*100</t>
  </si>
  <si>
    <t>Доступ СОНКО к бюджетным средствам:</t>
  </si>
  <si>
    <t xml:space="preserve">Расчет показателя доли доступа СОНКО к бюджетным средствам (Д) осуществляется по следующей формуле:
Д=В/А*100,
где А – общий объем средств курируемой государственной программы, за вычетом:
- средств, направляемых на обеспечение выполнения функций государственными органами и органами местного самоуправления, а также их территориальными органами;
- средств, направляемых на инвестиции в строительство капитальных объектов и на капитальный ремонт;
- средств, направляемых на законодательно и нормативно установленные  денежные выплаты отдельным категориям населения;
- средств, направляемых на оказание услуг, которые на определенных законодательством основаниях, не могут быть переданы СОНКО. 
В – объем средств курируемой государственной программы, выделяемых на предоставление социальных услуг населению и предоставленных СОНКО: 
- в виде субсидий, предоставленных на конкурсной основе в соответствии со статьей 78.1 Бюджетного кодекса Российской Федерации, и в случае предоставления на конкурсной основе субсидий СОНКО, в соответствии со статьей 78 Бюджетного кодекса Российской Федерации;
- посредством закупок для государственных и муниципальных нужд в соответствии с Федеральным законом от 5 апреля 2013 года № 44-ФЗ «О контрактной системе в сфере закупок товаров, работ, услуг для обеспечения  государственных и муниципальных нужд»;
- путем использования механизма целевых потребительских субсидий (ваучеров или целевых сертификатов).».
</t>
  </si>
  <si>
    <t>в сфере здравоохранения ПЛАН НА 2020 ГОД</t>
  </si>
  <si>
    <t>Приложение 8</t>
  </si>
  <si>
    <t>Приложение 1</t>
  </si>
  <si>
    <t>Государственная программа «Развитие здравоохранения» на 2019-2024 годы</t>
  </si>
  <si>
    <t>Приказ МКУ «УКС г. Иркутска» от 07.03.2012г. №10а
Распоряжение ОГКУ «УКС ИО» от 01.03.2019 № 11-р</t>
  </si>
  <si>
    <t>№ 38-1-1-2-063834-2020 от 12.12.2020 года</t>
  </si>
  <si>
    <t>плановый срок утверждения приказа ГКУИО «Служба заказчика Иркутской области» 1 кв. 2021 гда</t>
  </si>
  <si>
    <t>плановый срок получения 1 кв. 2021 г.</t>
  </si>
  <si>
    <t>плановый срок утверждения 1 кв. 2021 г.</t>
  </si>
  <si>
    <t xml:space="preserve">Перевыполнение показателя обусловлено включением большего количества мероприятий по приобретению и ремонту медицинского оборудования в план мероприятий, утвержденный министерством здравоохранения Иркутской области </t>
  </si>
  <si>
    <t>3,7</t>
  </si>
  <si>
    <t>21,3</t>
  </si>
  <si>
    <t>575,2</t>
  </si>
  <si>
    <t>Не выполнение концессионером срока получения заключения Главгосэкспертизы</t>
  </si>
  <si>
    <t>Приобретены ФАПы в с. Усть-Куда, Горяшина, Горячий ключ.</t>
  </si>
  <si>
    <t>Завершение работ в текущем году не планировалось</t>
  </si>
  <si>
    <t xml:space="preserve">Отклонение допускается 5%. Не выполнено только ВМП, но в соответствии с Федеральным законом от 12 ноября 2019 года № 367-ФЗ «О приостановлении действия отдельных положений Бюджетного кодекса Российской Федерации и установлении особенностей исполнения бюджетов бюджетной системы Российской Федерации в 2020 году» государственные задания вышеуказанных организаций на 2020 год считаются выполненными. </t>
  </si>
  <si>
    <t xml:space="preserve">Увеличение данного показателя связано с распространением новой коронавирусной инфекцией COVID-19. Так в 2020 году пациенты, страдающие психическими расстройствами и находящиеся на длительном стационарном лечении в профильных медицинских организациях при подтверждении COVID-19 переводились в ковидный госпиталь ОГБУЗ "Иркутский областной психоневрологический диспансер". В дальнейшем, при получении отрицательных результатов данные пациенты вновь госпитализировались в специализированные медицинские организации, для оказания психиатрической помощи в стационарных условиях. </t>
  </si>
  <si>
    <t>Все решения приняты положительно</t>
  </si>
  <si>
    <t>Финансировались работы по строительству комплекса зданий ИАПО, лечебный корпус с. Ербогачен</t>
  </si>
  <si>
    <t>Проведение профилактических медицинских осмотров и диспансеризации определенных групп взрослого населения было приостановлено в связи с распростарнением новой коронавирусной инфекции COVID-19</t>
  </si>
  <si>
    <t>В связи с распростарнением новой коронавирусной инфекции COVID-19 увеличилась доля обращений в регистратуру в заочной форме</t>
  </si>
  <si>
    <t>Оперативные данные МЗИО, данные Иркутстата будут позже. Перевополнение показателя за счет выплат, связанных с COVID-19</t>
  </si>
  <si>
    <t>Приостановлены в связи с введенными мерами по нераспространению новой коронавирусной инфекции COVID-19</t>
  </si>
  <si>
    <t>2 ФАПа в Тулунском районе признаны непригодными к использованию по назначению, в связи с последствиями наводнения 2019 г. 1 ФАП будет заменен по региональной программе "Модернизация первичного звена здравоохранения" в 2021 г.</t>
  </si>
  <si>
    <t>В связи с введением режима угрозы распространения новой коронавирусной инфекции и введением ограничительных мер, большое количество среднего медицинского персонала уволилось, что привело к недостижению результата.</t>
  </si>
  <si>
    <t>Вклад в достижение критерия ГС по охвату пациентов лечением внесло региональное софинансирование на приобретение антиретровирусных препаратов в рамках реализации государственной программы Иркутской области «Развитие здравоохранения на 2019-2024годы», а также оптимизация схем терапии, приобретение отечественных лекарственных препаратов, формирование устойчивой приверженности к лечению у пациентов. В 2020 году в рамках регионального Плана первоочередных мероприятий по противодействию распространения ВИЧ-инфекции и поэтапному расширению охвата антиретровирусной терапией больных ВИЧ-инфекцией в 2020 году была утверждена помесячная линейка набора пациентов на АРТ («дорожная карта» МЗИО по охвату пациентов АРТ), отражающая прогностические и фактические (по результату отчетного периода) абсолютные значения.</t>
  </si>
  <si>
    <t>Открытие в 2020 году 27 фельдшерско-акушерских пунктов в населенных пунктах Иркутской области позволили снизить необходимость посещений при выездах мобильных медицинских бригад. В дальнейшем плановый показатель будет скорректирован.</t>
  </si>
  <si>
    <t>Недостижение в связи с неблагополучной эпидемической ситуацией по новой коронавирусной инфекции (приостановление профилактических осмотров и диспансеризации, вследствие этого не выявлены заболевания, которые не поставлены на диспансерное наблюдение, не назначено лечение)</t>
  </si>
  <si>
    <t>Показатель объема: Количество курсов вакцинации, на которые приобретены медицинские иммунобиологические препараты (ед.), прогрессирующий</t>
  </si>
  <si>
    <t>Показатель качества 1: Число детей в возрасте 0-14 лет, у которых выявлен туберкулез на ранней стадии (чел.), прогрессирующий</t>
  </si>
  <si>
    <t>Показатель качества 2: Заболеваемость туберкулезом среди детей (на 100 тыс. населения), регрессирующий</t>
  </si>
  <si>
    <t>Показатель объема: Количество размещенных информационных материалов (ед.), прогрессирующий</t>
  </si>
  <si>
    <t>Показатель качества: Удовлетворенность потребителей оказанной государственной работой (%), прогрессирующий</t>
  </si>
  <si>
    <t xml:space="preserve">Показатель объема: Количество проведенных мероприятий и форумов по общественному здоровью для специалистов и населения (ед.), прогрессирующий </t>
  </si>
  <si>
    <t>Показатель объема: Количество обследованных на ВИЧ-инфекцию (чел.), прогрессирующий</t>
  </si>
  <si>
    <t>Показатель качества: Доля ВИЧ-инфицированных лиц, состоящих на диспансерном учете, от числа выявленных (%), прогрессирующий</t>
  </si>
  <si>
    <t>Показатель качества: Доля больных с впервые в жизни установленным диагнозом туберкулеза органов дыхания с бактериовыделением, охваченных обследованием на множественную лекарственную устойчивость возбудителя (%), прогрессирующий</t>
  </si>
  <si>
    <t>Показатель объема: Количество трансплантированных органов (ед.), прогрессирующий</t>
  </si>
  <si>
    <t>Показатель качества: Доля трансплантированных органов из числа заготовленных к трансплантации (%), прогрессирующий</t>
  </si>
  <si>
    <t>Показатель объема: Количество посещений (посещений), прогрессирующий</t>
  </si>
  <si>
    <t>Показатель качества: Количество исследований (ед.), прогрессирующий</t>
  </si>
  <si>
    <t>Показатель качества: Количество лиц, получающих АРВТ (чел.), прогрессирующий</t>
  </si>
  <si>
    <t>Показатель объема: Число посещений (посещение), прогрессирующий</t>
  </si>
  <si>
    <t>Показатель качества: Количество медицинских освидетельствований (ед.), прогрессирующий</t>
  </si>
  <si>
    <t>Показатель качества: Количество судебно-психиатрических экспертиз (усл.ед.), прогрессирующий</t>
  </si>
  <si>
    <t>Показатель качества: Доля обоснованных жалоб на оказание медицинской помощи, несоответствующей стандарту по нозологической форме (не более 5 % от числа обратившихся), регрессирующий</t>
  </si>
  <si>
    <t>Показатель объема: Случаев лечения (усл.единица), прогрессирующий</t>
  </si>
  <si>
    <t>Показатель объема: Число пациентов (чел.), прогрессирующий</t>
  </si>
  <si>
    <t>Показатель объема: Количество вызовов (вызовов), прогрессирующий</t>
  </si>
  <si>
    <t>Показатель качества: Летальность при транспортировке больного (%), регрессирующий</t>
  </si>
  <si>
    <t>Показатель качества: Доля повторных вызовов в течение суток (за исключением активных) (%), регрессирующий</t>
  </si>
  <si>
    <t>Показатель объема: Условная единица продукта, переработки (в перерасчете на 1 литр цельной крови), прогрессирующий</t>
  </si>
  <si>
    <t>Показатель качества: Доля образцов донорской крови, тестированной на маркеры гемотрансмиссивных инфекций с помощью молекулярно-биологических исследований, проводимых дополнительно к обязательным иммунологическим исследованиям на маркеры вирусов иммунодефицита человека и гепатитов B и C» (%), прогрессирующий</t>
  </si>
  <si>
    <t>Показатель объема: Количество муниципальных образований Иркутской области, получивших субсидию в соответствии с критериями отбора (ед.), прогрессирующий</t>
  </si>
  <si>
    <t>Показатель качества: Доля детей, обеспеченных среднесуточным набором питания от числа нуждающихся (%), прогрессирующий</t>
  </si>
  <si>
    <t>Показатель объема: Число посещений (посещения), прогрессирующий</t>
  </si>
  <si>
    <t>Показатель качества: Доля женщин, направленных в перинатальные центры и ММЦ, от числа женщин группы высокого перинатального риска (%), прогрессирующий</t>
  </si>
  <si>
    <t>Показатель объема: Количество нуждающихся льготников, получивших специальное питание (чел.), прогрессирующий</t>
  </si>
  <si>
    <t>Показатель качества: Доля льготополучателей, обеспеченных специальными молочными продуктами детского питания, от числа обратившихся за предоставлением меры социальной поддержки в виде обеспечения специальными молочными продуктами детского питания (%), прогрессирующий</t>
  </si>
  <si>
    <t>Показатель качества: Доля лиц, обеспеченных полноценным питанием по медицинским показаниям от числа нуждающихся в обеспечении полноценным питанием по медицинским показаниям (%), прогрессирующий</t>
  </si>
  <si>
    <t>Показатель объема: Количество койко-дней (койко-день), прогрессирующий</t>
  </si>
  <si>
    <t>Показатель качества : Охват Д-наблюдением (%), прогрессирующий</t>
  </si>
  <si>
    <t>Показатель качества: Доля профилактических посещений (%), прогрессирующий</t>
  </si>
  <si>
    <t>Показатель объема: Случаев госпитализации (усл.ед.), прогрессирующий</t>
  </si>
  <si>
    <t>Показатель качества: Доля пациентов, которым оказана медицинская помощь в соответствии с Порядком оказания медицинской помощи (%), регрессирующий</t>
  </si>
  <si>
    <t>Показатель качества: Число пролеченных больных в условиях санатория (чел.), прогрессирующий</t>
  </si>
  <si>
    <t>Показатель объема: Число койко-дней (койко-день), прогрессирующий</t>
  </si>
  <si>
    <t>Показатель качества: Число посещений (посещения), прогрессирующий</t>
  </si>
  <si>
    <t>Показатель качества: Доля лиц, которым оказана специализированная паллиативная помощь от числа в ней нуждавшихся (%), прогрессирующий</t>
  </si>
  <si>
    <t>Показатель объема: Количество пациентов, обеспеченных обезболивающей терапией (чел.), прогрессирующий</t>
  </si>
  <si>
    <t>Показатель качества: Доля медицинских организаций, которые оснащены медицинским оборудованием от числа медицинских организаций запланированных к оснащению (%), прогрессирующий</t>
  </si>
  <si>
    <t>Показатель качества: Доля пациентов, обеспеченных обезболивающей терапией от числа нуждающихся (%), прогрессирующий</t>
  </si>
  <si>
    <t>Показатель объема: Количество медицинского оборудования, приобретаемого в рамках мероприятия (ед.), прогрессирующий</t>
  </si>
  <si>
    <t>Показатель объема: Количество человек, из числа отнесенных к отдельным категориям граждан, получивших лекарственную помощь и лечебное питание (чел.), прогрессирующий</t>
  </si>
  <si>
    <t>Показатель качества: Уровень обеспеченности лекарственными препаратами для медицинского применения льготополучателей (%), прогрессирующий</t>
  </si>
  <si>
    <t>Показатель объема: Количество больных, получивших лекарственную помощь и лечебное питание (чел.), прогрессирующий</t>
  </si>
  <si>
    <t>Показатель объема: Количество человек, получивших лекарственную помощь, предназначенную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(чел.), прогрессирующий</t>
  </si>
  <si>
    <t>Показатель качества: Доля удовлетворенной потребности больных в лекарственных препаратах, предназначенных  для лечения злокачественных новообразований лимфоидной, кроветворной и родственных им тканей, гемофилии, муковисцидоза, гипофизарного нанизма, болезни Гоше, рассеянного склероза, а также после трансплантации органов и (или) тканей (%), прогрессирующий</t>
  </si>
  <si>
    <t>Показатель качества: Доля удовлетворенной потребности отдельных категорий граждан в необходимых лекарственных препаратах для медицинского применения, обеспечение которых осуществляется за счет средств федерального бюджета (%), прогрессирующий</t>
  </si>
  <si>
    <t>Показатель объема: Количество экспертиз (ед.), прогрессирующий</t>
  </si>
  <si>
    <t>Показатель качества: Доля соответствующих качеству проверенных лекарственных препаратов для медицинского применения, показателям качества, регламентированным нормативно-технической документацией (%), прогрессирующий</t>
  </si>
  <si>
    <t>Показатель объема: Количество закупленных упаковок лекарственных препаратов (ед.), прогрессирующий</t>
  </si>
  <si>
    <t>Показатель объема: Количество поставленных лекарственных препаратов в аптечные организации (уп.), прогрессирующий</t>
  </si>
  <si>
    <t>Показатель объема: Число пациентов, дополнительно эвакуированных с использованием санитарной авиации (чел.), прогрессирующий</t>
  </si>
  <si>
    <t>Показатель объема: Количество вызовов, (вызовов), прогрессирующий</t>
  </si>
  <si>
    <t>Показатель объема: Количество объектов, приобретаемых в рамках мероприятия в текущем году (ед.), прогрессирующий</t>
  </si>
  <si>
    <t>Показатель качества: Доля приобретенного медицинского оборудования от количества запланированного к приобретению (%), прогрессирующий</t>
  </si>
  <si>
    <t>Показатель объема: Количество доз иммунобиологических лекарственных препаратов для проведения дополнительной вакцинации детей группы риска (ед.), прогрессирующий</t>
  </si>
  <si>
    <t>Показатель качества: Охват детей группы риска дополнительной вакцинацией от числа подлежащих (%), прогрессирующий</t>
  </si>
  <si>
    <t>Показатель объема: Количество приобретенных вакцин против пневмококковой инфекции граждан старше трудоспособного возраста из групп риска, проживающих в организациях социального обслуживания (ед.), прогрессирующий</t>
  </si>
  <si>
    <t>Показатель качества: Доля граждан старше трудоспособного возраста из групп риска, проживающих в организациях социального обслуживания, прошедших процедуру вакцинации против пневмококковой инфекции (%), прогрессирующий</t>
  </si>
  <si>
    <t>Показатель объема: Количество медицинских организаций, участвующих в программе по развитию экспорта медицинских услуг (ед.), прогрессирующий</t>
  </si>
  <si>
    <t>Показатель объема: Количество пролеченных иностранных граждан (тысяч чел.), прогрессирующий</t>
  </si>
  <si>
    <t>Показатель качества: Доля пролеченных иностранных граждан от числа запланированных к лечению (%), прогрессирующий</t>
  </si>
  <si>
    <t>Показатель объема: Количество поездок ПКДЦ «Академик Федор Углов» в отдаленные населенные пункты» (ед.), прогрессирующий</t>
  </si>
  <si>
    <t>Показатель качества: Доля лиц, получивших амбулаторный диализ от числа нуждающихся (%), прогрессирующий</t>
  </si>
  <si>
    <t>Показатель объема: Количество объектов здравоохранения, реализуемых в рамках мероприятия (ед.), прогрессирующий</t>
  </si>
  <si>
    <t>Показатель объема: Количество произведенных выплат прибывшим специалистам (ед.), прогрессирующий</t>
  </si>
  <si>
    <t>Показатель качества: Обеспеченность врачами сельского населения (чел. на 10 000 населения), прогрессирующий</t>
  </si>
  <si>
    <t>Показатель объема: Количество произведенных выплат на обучение отдельным категориям студентов (ед.), прогрессирующий</t>
  </si>
  <si>
    <t>Показатель качества: Доля студентов своевременно получивших выплату на обучение, в общем количестве студентов, имеющих на нее право (%), прогрессирующий</t>
  </si>
  <si>
    <t>Показатель объема: Количество подготовленных специалистов по программам повышения квалификации и профессиональной переподготовки медицинских кадров (чел.), прогрессирующий</t>
  </si>
  <si>
    <t>Показатель качества: Доля высококвалифицированных специалистов прошедших подготовку по программам повышения квалификации и профессиональной переподготовки медицинских кадров от общего количества подготовленных специалистов (%), прогрессирующий</t>
  </si>
  <si>
    <t>Показатель объема: Количество произведенных выплат отдельным категориям студентов в целях привлечения их для дальнейшей работы в медицинских организациях, расположенных на территории Иркутской области (ед.), прогрессирующий</t>
  </si>
  <si>
    <t>Показатель качества: Число выпускников, трудоустроившихся в медицинские организации, подведомственные министерству здравоохранения Иркутской области (чел.), прогрессирующий</t>
  </si>
  <si>
    <t>Показатель объема: Количество медицинских организаций государственной системы здравоохранения, оказывающих первичную медико-санитарную помощь в соответствии с территориальной программой обязательного медицинского страхования Иркутской области и участвующих в софинансировании оплаты труда медицинских работников, (ед.), прогрессирующий</t>
  </si>
  <si>
    <t>Показатель качества: Доля исполненных заявок медицинских организаций на предоставление НСЗ ТФОМС для софинансирования расходов медицинских организаций на оплату труда врачей и среднего медицинского персонала, согласованных министерством здравоохранения Иркутской области, к общему количеству согласованных и предоставленных в ТФОМС заявок, (%), прогрессирующий</t>
  </si>
  <si>
    <t>Показатель объема: Количество государственных медицинских организаций, входящих в региональный фрагмент единой государственной информационной системы здравоохранения (РФ ЕГИСЗ) (ед.), прогрессирующий</t>
  </si>
  <si>
    <t>Показатель качества: Доля государственных медицинских организаций, входящих в региональный фрагмент единой государственной информационной системы здравоохранения (РФ ЕГИСЗ) (%), прогрессирующий</t>
  </si>
  <si>
    <t>Показатель качества: Доля медицинских работников, актуальная информация о которых содержится в регистре, в общем числе медицинских работников (%), прогрессирующий</t>
  </si>
  <si>
    <t>Показатель объема: Количество информационных ресурсов и баз данных (ед.), прогрессирующий</t>
  </si>
  <si>
    <t>Показатель качества: Количество пользователей (чел.), прогрессирующий</t>
  </si>
  <si>
    <t>Показатель качества: Доля своевременно предоставленных отчетов (%), прогрессирующий</t>
  </si>
  <si>
    <t>Показатель объема: Количество медицинских организаций государственной и муниципальной систем здравоохранения,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 (%), прогрессирующий</t>
  </si>
  <si>
    <t>Показатель качества: Доля медицинских организаций государственной и муниципальной систем здравоохранения,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 (%), прогрессирующий</t>
  </si>
  <si>
    <t>Показатель качества: Доля несвоевременно направленных окончательных свидетельств о смерти при неустановленных диагнозах (%), регрессирующий</t>
  </si>
  <si>
    <t>Показатель объема: Количество организаций, осуществляющих функцию по мобилизационной подготовке экономики (ед.), прогрессирующий</t>
  </si>
  <si>
    <t>Показатель качества: Доля проведенных мероприятий в целях мобилизационной подготовки от общего количества запланированных мероприятий в целях мобилизационной подготовки (%), прогрессирующий</t>
  </si>
  <si>
    <t>Показатель объема: Количество объектов, планируемых к приобретению в рамках мероприятия в текущем году (ед.), прогрессирующий</t>
  </si>
  <si>
    <t>Показатель объема: Количество организаций, в которых планируется проведение капитального ремонта (ед.), прогрессирующий</t>
  </si>
  <si>
    <t>Показатель качества: Количество недостатков, выявленных в период гарантийного срока эксплуатации (ед.), регрессирующий</t>
  </si>
  <si>
    <t>Показатель объема: Количество человек, получивших компенсацию (чел.), прогрессирующий</t>
  </si>
  <si>
    <t>Показатель качества: Доля лиц, получивших компенсацию, от числа подавших заявление (%), прогрессирующий</t>
  </si>
  <si>
    <t>Показатель объема: Количество вскрытий (вскрытия), прогрессирующий</t>
  </si>
  <si>
    <t>Показатель качества: Уровень качества вскрытий (%), прогрессирующий</t>
  </si>
  <si>
    <t>Показатель объема: Количество предоставленных, переоформленных лицензий (ед.), прогрессирующий</t>
  </si>
  <si>
    <t>Показатель качества: Количество жалоб от заявителей на качество предоставляемых услуг (ед.), регрессирующий</t>
  </si>
  <si>
    <t>Показатель качества: Доля обращений граждан, рассмотренных с нарушением установленных сроков, в общем числе обращений граждан (%), регрессирующий</t>
  </si>
  <si>
    <t>Показатель качества: Доля приобретенного медицинского оборудования от общего количества медицинского оборудования, запланированного к приобретению (%), прогрессирующий</t>
  </si>
  <si>
    <t>Показатель качества: Доля выполненных работ по сносу аварийного здания инфекционного отделения областного государственного бюджетного учреждения здравоохранения «Шелеховская районная больница», расположенного по адресу: Иркутская область, г. Шелехов, ул. Ленина, 24, «Больничный городок», №4» (%), прогрессирующий</t>
  </si>
  <si>
    <t>Показатель объема: Количество объектов, реализумых в рамках мероприятия, в которых завершены работы по подключению к сетям инженерно-технического обеспечения (ед.), прогрессирующий</t>
  </si>
  <si>
    <t>Показатель качества: Доля выполненных работ по подключению к сетям инженерно-технического обеспечения (%), прогрессирующий</t>
  </si>
  <si>
    <t>Показатель объема: Количество оснащенных (переоснащенных) дополнительно созданных, перепрофилированных и (или) модернизированных коек медицинских организаций (ед.), прогрессирующий</t>
  </si>
  <si>
    <t>Показатель качества: Доля оснащенных (переоснащенных) дополнительно созданных, перепрофилированных и (или) модернизированных коек медицинских организаций от общего количества запланированного к оснащению (переоснащению) дополнительно созданных, препрофилированных и (или) модернизированных коек (%), прогрессирующий</t>
  </si>
  <si>
    <t>Показатель объема: Количество приобретенных, поставленных и смонтированных медицинскими организациями модульных конструкций ФАПов (ед.), прогрессирующий</t>
  </si>
  <si>
    <t>Показатель качества: Доля приобретенных, поставленных и смонтированных медицинскими организациями модульных конструкций ФАПов от общего числа запланированных к приобретению (%), прогрессирующий</t>
  </si>
  <si>
    <t>Показатель объема: Количество медицинских организаций, в которых приобретены медицинские изделия, расходные материалы и средства индивидульной защиты в рамках мероприятия (ед.), прогрессирующий</t>
  </si>
  <si>
    <t>Показатель качества: Доля приобретенных медицинских изделий, расходных материалов и средств индивидуальной защиты от общего количества запланированных к приобретению (%), прогрессирующий</t>
  </si>
  <si>
    <t>Показатель качества: Доля медицинских организаций, которые  дооснащены медицинским оборудованием от числа медицинских организаций запланированных к оснащению (%), прогрессирующий</t>
  </si>
  <si>
    <t>Показатель объема: Количество поданных заявок на получение выплаты за впервые выявленные случаи онкологических заболеваний при проведении диспансеризации и профилактических медицинских осмотров (ед.), прогрессирующий</t>
  </si>
  <si>
    <t>Показатель качества: Доля исполненных заявок медицинских организаций на получение средств из бюджета территориального фонда на осуществление денежных выплат, к общему количеству предоставленных в ТФОМС заявок (%), прогрессирующий</t>
  </si>
  <si>
    <t>Показатель объема: Количество приобретенных модульных конструкций ФАПов (ед.), прогрессирующий</t>
  </si>
  <si>
    <t>Показатель качества: Доля приобретенных модульных конструкций ФАПов от числа запланированных к приобретению (%), прогрессирующий</t>
  </si>
  <si>
    <t>Показатель объема: Количество приобретенных, поставленных и смонтированных модульных конструкций ФАПов (ед.), прогрессирующий</t>
  </si>
  <si>
    <t>Показатель качества: Доля приобретенных, поставленных и смонтированных модульных конструкций ФАПов от числа запланированных к приобретению (%), прогрессирующий</t>
  </si>
  <si>
    <t>Показатель качества: Техническая готовность проектной  документации по строительству регионального детского многофункционального медицинского центра «Областная детская клиническая больница» (%), прогрессирующий</t>
  </si>
  <si>
    <t>Показатель качества: Доля своевременно уплаченных страховых взносов (%), прогрессирующий</t>
  </si>
  <si>
    <t>Показатель объема: Численность неработающих застрахованных лиц на 1 января года, предшествующего очередному (чел.), регрессирующий</t>
  </si>
  <si>
    <t>Показатель объема: Количество медицинских организаций, осуществляемых деятельность в сфере обязательного медицинского страхования на территории Иркутской области (ед.), прогрессирующий</t>
  </si>
  <si>
    <t>Показатель объема: Количество застрахованных граждан на 1 января года, предшествующего очередному (чел.), прогрессирующий</t>
  </si>
  <si>
    <t>Показатель качества: Финансовая обеспеченность территориальной программы обязательного медицинского страхования в рамках базовой программы обязательного медицинского страхования (%), прогрессирующий</t>
  </si>
  <si>
    <t>Показатель объема: Количество приобретенного и/или отремонтированного оборудования (ед.), прогрессирующий</t>
  </si>
  <si>
    <t>Показатель качества: Доля медицинских организаций, получивших средства на реализацию мероприятий от общего количества участников территориальной программы обязательного медицинского страхования (%), прогрессирующий</t>
  </si>
  <si>
    <t>Предоставление гражданам в связи с подъемом заболеваемости новой коронавирусной инфекцией бесплатного обеспечения лекарственными препаратами для медицинского применения для лечения в стационарных условиях</t>
  </si>
  <si>
    <t>Показатель качества: Доля пациентов, обеспеченных лекарственными препаратами от числа нуждающихся (%), прогрессирующий</t>
  </si>
  <si>
    <t>Показатель качества: Доля своевременно поставленных лекарственных препаратов в аптечные организации (%), прогрессирующий</t>
  </si>
  <si>
    <t>1.15.1.</t>
  </si>
  <si>
    <t>1.16.1.</t>
  </si>
  <si>
    <t>1.11.7.</t>
  </si>
  <si>
    <t>3.</t>
  </si>
  <si>
    <t>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</si>
  <si>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3.2.</t>
  </si>
  <si>
    <t>4.2.1.</t>
  </si>
  <si>
    <t>Показатель объема: Количество медицинских организаций, работники которых имеют право на получение выплат (ед.), прогрессирующий</t>
  </si>
  <si>
    <t>Показатель качества:  Доля медицинских работников, получивших выплаты в полном объеме от общего количества медицинских работников, имеющих право на предоставление выплаты (%), прогрессирующий</t>
  </si>
  <si>
    <t>Показатель качества: Доля медицинских работников, получивших выплаты в полном объеме от общего количества медицинских работников, имеющих право на предоставление выплаты (%), прогрессирующий</t>
  </si>
  <si>
    <t>Показатель объема: Количество работников, получивших выплаты (чел.), прогрессирующий</t>
  </si>
  <si>
    <t>5.1.7.</t>
  </si>
  <si>
    <t>5.1.12.</t>
  </si>
  <si>
    <t>Осуществление выплат стимулирующего характера за особые условия труда и дополнительную нагрузку работникам государственных учреждений здравоохранения Иркутской области, оказывающим и обеспечивающим оказание медицинской помощи гражданам, у которых выявлена новая коронавирусная инфекция и лицам из групп риска заражения новой коронавирусной инфекцией</t>
  </si>
  <si>
    <t>Показатель качества: Доля медицинских работников, получивших выплаты в полном объеме от общего количества медицинских работников, имеющих право на предоставление выплаты (%),  прогрессирующий</t>
  </si>
  <si>
    <t>Приобретение земельного участка и объектов недвижимости в сфере здравоохранения</t>
  </si>
  <si>
    <t>Показатель качества: Доля приобретенных земельных участков и объектов недвижимости в сфере здравоохранения от общего числа запланированных к приобретению (%), прогрессирующий</t>
  </si>
  <si>
    <t>Показатель объема: Количество приобретенных земельных участков и объектов недвижимости в сфере здравоохранения (ед.), прогрессирующий</t>
  </si>
  <si>
    <t>Расходы, связанные с профилактикой и устранением последствий распространения коронавирусной инфекции</t>
  </si>
  <si>
    <t>Показатель объема: Количество медицинских организаций, учредителем которых не является Иркутская область, проводящие мероприятия, связанные с профилактикой и устранением последствий распространения коронавирусной инфекции на территории Иркутской области (ед.), прогрессирующий</t>
  </si>
  <si>
    <t>Показатель качества: Доля медицинских организаций, получивших финансовое обеспечение мероприятий, связанных с профилактикой и устранением последствий распространения коронавирусной инфекции на территории Иркутской области в полном объеме от общего количества медицинских организаций, имеющих право на предоставление финансового обеспечения (%), прогрессирующий</t>
  </si>
  <si>
    <t>Показатель объема: Количество лабораторий, которые были дооснащены медицинским оборудованием для проведения тестирования на новую коронавирусную инфекцию COVID-19 (ед.), прогрессирующий</t>
  </si>
  <si>
    <t>5.2.</t>
  </si>
  <si>
    <t>5.2.1.</t>
  </si>
  <si>
    <t>5.2.2.</t>
  </si>
  <si>
    <t>5.3.</t>
  </si>
  <si>
    <t>5.3.1.</t>
  </si>
  <si>
    <t>5.4.</t>
  </si>
  <si>
    <t>5.4.1.</t>
  </si>
  <si>
    <t>5.5.</t>
  </si>
  <si>
    <t>5.5.1.</t>
  </si>
  <si>
    <t>5.6.</t>
  </si>
  <si>
    <t>5.6.1.</t>
  </si>
  <si>
    <t>5.7.</t>
  </si>
  <si>
    <t>5.8.</t>
  </si>
  <si>
    <t>Показатель объема: Количество объектов здравоохранения по которым проведен технический контроль (ед.), прогрессирующий</t>
  </si>
  <si>
    <t>Показатель качества: Доля соответствия объекта здравоохранения установленным техническим требованиям (%), прогрессирующий</t>
  </si>
  <si>
    <t>Показатель объема: Количество финансируемых объектов капитального строительства (реконструкции) в текущем году (ед.), прогрессирующий</t>
  </si>
  <si>
    <t>Показатель качества: Количество объектов здравоохранения, на которые разработана проектная документация в текущем году (ед.), прогрессирующий</t>
  </si>
  <si>
    <t>Дополнительное финансовое обеспечение медицинских организаций в условиях чрезвычайной ситуации и (или)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</si>
  <si>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Показатель объема: Количество медицинских организаций, участвующих в оказании медицинской помощи больным с новой коронавирусной инфекцией (ед.), прогрессирующий</t>
  </si>
  <si>
    <t xml:space="preserve">Увеличение количества приобретенных вакцин произошло за счет государственной регистрации цен и снижением цены за ед. изм. (доза) </t>
  </si>
  <si>
    <t>Проект_Редакция программы от 01.03.2021 № 128-пп</t>
  </si>
  <si>
    <t>Постановление Правительства Иркутской области № 390-пп от 22.06.2016 года</t>
  </si>
  <si>
    <t>Заключено 9 соглашений</t>
  </si>
  <si>
    <t>Перевыполнение государственнного задания в допустимом диапазоне 5%</t>
  </si>
  <si>
    <t>На выполнение показателя повлияли:
1. приостановление проведения профилактических медицинских осмотров и диспансеризации определенных групп взрослого населения; 2. сочетание онкологических болезней  с новой коронавирусной инфекцией Covid-19;</t>
  </si>
  <si>
    <t>Перевыполнение планового показателя за счет дополнительной вакцинации населения возраста 65+</t>
  </si>
  <si>
    <t>Диспансерное наблюдение осуществлялось в полном объеме, при этом план был снижен</t>
  </si>
  <si>
    <t xml:space="preserve">В связи с введением режима угрозы распространения новой коронавирусной инфекции на территории Иркутской области плановые проверки финансово-хозяйственной деятельности подведомственных организаций с апреля 2020 года не проводились. </t>
  </si>
  <si>
    <t>Согласно фактическим данным</t>
  </si>
  <si>
    <t>План (с месяца по месяц)</t>
  </si>
  <si>
    <t>Факт (с месяца по месяц)</t>
  </si>
  <si>
    <t>Обеспечение предоставления единовременной выплаты к профессиональным праздникам в 2020 году в соответствии с указом Губернатора Иркутской области от 15 июля 2019 года № 152-уг «Об установлении единовременной выплаты к профессиональным праздникам отдельным категориям работников в Иркутской области»</t>
  </si>
  <si>
    <t>5.7.1.</t>
  </si>
  <si>
    <t>Уменьшение значения показателя связано со своевременным проведением дообследования и профилактического лечения у детей с виражем туберкулиновых проб, оказанием специализированной медицинской помощи пациентам с установленным заболеванием "туберкулез".</t>
  </si>
  <si>
    <t>Показатель объема: Количество подготовленных методических материалов для медицинских работников (ед.), прогрессирующий</t>
  </si>
  <si>
    <t>Показатель качества: Соответствие Порядку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 (%), прогрессирующий</t>
  </si>
  <si>
    <t>Показатель качества: Охват коммуникационной кампанией аудитории граждан старше 12 лет по основным каналам: телевидение, радио и в информационно-телекоммуникационной сети «Интернет» (%), прогрессирующий</t>
  </si>
  <si>
    <t>Показатель объема: Количество больных с впервые в жизни установленным диагнозом туберкулеза органов дыхания с бактериовыделением (чел.), регрессирующий</t>
  </si>
  <si>
    <t>Показатель качества: Доля обоснованных жалоб на оказание медицинской помощи, несоответствующей стандарту по нозологической форме (не более 5 % от числа обратившихся),  регрессирующий</t>
  </si>
  <si>
    <t>Показатель качества: Доля обоснованных жалоб на организацию донорства органов человека (не более 5 %  от числа обратившихся), регрессирующий</t>
  </si>
  <si>
    <t>Плановое и фактическое значения соответствуют утвержденному государственному заданию и годовому отчету по государственному заданию.</t>
  </si>
  <si>
    <t>Приобретение на экономию, образовавшуюся в процессе торгов</t>
  </si>
  <si>
    <t>В связи с распространением новой коронавирусной инфекции в Иркутской области профилактические мероприятия со II квартала были отменены, включая профилактические медицинские осмотры. Временно (в марте - мае) не проводились профилактические прививки.</t>
  </si>
  <si>
    <t>Показатель качества: Доля пациентов, получивших лекарственные препараты от общего числа заявившихся на получение лекарственных препаратов (%), прогрессирующий</t>
  </si>
  <si>
    <t>Показатель объема: Число пациентов, получивших лекарственные препараты (чел.), прогрессирующий</t>
  </si>
  <si>
    <t>Показатель объема: Число пациентов, получивших лекарственные препараты в целях проведения профилактики высокого риска развития сердечно-сосудистых заболеваний и сердечно-сосудистых осложнений, (чел.), прогрессирующий</t>
  </si>
  <si>
    <t>За счет личных средств граждан и средств работодателей иностранным гражданам производились лабораторные исследования и инструментальные исследования на выявление COVID-19.</t>
  </si>
  <si>
    <t>Выплата носит заявительный характер</t>
  </si>
  <si>
    <t>Заявительный характер, в конце 2020 года заявилось на получение НСЗ большее количество медицинских организаций.</t>
  </si>
  <si>
    <t>Носит заявительный характер</t>
  </si>
  <si>
    <t>В 2020 году поступило 11 997 обращений, что на 4241 обращение больше 2019 года (7756 обращений), при этом фактическая численность сотрудников МЗИО не увеличилась, также в период роста заболеваемости новой короновирусной инфекцией сотрудниками 65+ были оформлены больничные листы.</t>
  </si>
  <si>
    <t>Изначально финансирование было направлено в 7 основных ковидных госпиталей, по мере открытия коек в МО финансирование направлялось в большее количество медицинских организаций, оказывающих помощь больным с новой коронавирусной инфекцией.</t>
  </si>
  <si>
    <t>В связи с невозможностью поставки передвижного рентгеновского аппарата типа С-дуга в ООД был сформирован другой перечень мед.оборудования + приобретение на экономию с торгов</t>
  </si>
  <si>
    <t>Проведение технического контроля за возведением корпуса на 60 коек для лечения больных с внебольничной пневмонией ОГБУЗ «Усть-Кутская районная больница».</t>
  </si>
  <si>
    <t>1. пол-ка № 8, 2. Тангуй, 3. Тельма, 4. поликл. № 15, 5. Поликл. № 10, 6. Травма №3. 7. Тулунтуб. 8. Тулункожвен. 9. Шелхов. Учасковая. 10. Икей котельная 11. Облтуб Парфеновка. 12. Поликл. Тайшет. 13. рек-ция Маяковского, 14. Братск перинатальный. 15. поликл. Качуг, 16. Патологоанат. корпус Нижнеудинск. 17. Амбулатория Алыгжер. 18. Амбулатория Мишелевка. 19. Детская поликл. 200 пос. Тулун. 
+ИАПО и ЕРБОГАЧЕН стройка</t>
  </si>
  <si>
    <t>1. шелех.уч-ая, 2. тулунтуб, 3. тулун кожвен, 4. поликл. № 10, 5. поликл. № 15, 6. травм № 3, 7. котельн. Икей, 8. абул. Алыгжер 9. поликл. 200 пос. Тулун, 
1. Братск роддом не согласована предв. цена. 2. поликл. Качуг не исполнение устранения замечаний экспертизы. 3. Овощехранилище Нижн-к  перенос земучастка по инициативе минздрава ИО. 4. Патологоанат. К-с Нижнеуд. перенос зем.участка по инициативе минздрава ИО. 5. Амбулатория Мишелевка не вып-ее условий договора подрядчиком.  6. Рек-ция амбулат. Тельма не вып-ее условий договора подрядчиком.</t>
  </si>
  <si>
    <t>Показатель качества: Доля лиц, обратившихся в страховые медицинские организации и ТФОМС с обоснованными жалобами в общем количестве застрахованных (%), регрессирующий</t>
  </si>
  <si>
    <t>Показатель качества: Доля своевременно полученных медицинскими орагнизациями средств для оказании медицинской помощи больным с новой коронавирусной инфекцией (%), прогрессирующий</t>
  </si>
  <si>
    <t>ОТЧЕТ ОБ ИСПОЛНЕНИИ МЕРОПРИЯТИЙ ГОСУДАРСТВЕННОЙ ПРОГРАММЫ ИРКУТСКОЙ ОБЛАСТИ
«Развитие здравоохранения» на 2019-2024 годы
(далее - государственная программа) ПО СОСТОЯНИЮ НА 01.01.2021 г.</t>
  </si>
  <si>
    <t>НАПРАВЛЕНИЯ И ОБЪЕМЫ ФИНАНСИРОВАНИЯ ГОСУДАРСТВЕННОЙ ПРОГРАММЫ ЗА 2020 ГОД</t>
  </si>
  <si>
    <t>Муниципальное образование "город Саянск"</t>
  </si>
  <si>
    <t>Муниципальное образование "Тайшетский район"</t>
  </si>
  <si>
    <t>Муниципальное образование "город Усолье-Сибирское"</t>
  </si>
  <si>
    <t>Муниципальное образование "город Свирск"</t>
  </si>
  <si>
    <t>Муниципальное образование "Ангарский городской округ"</t>
  </si>
  <si>
    <t>Шелеховский район</t>
  </si>
  <si>
    <t>В соответствии с государственной программой Иркутской области «Развитие здравоохранения» на 2019-2020 годы, утвержденной Постановлением Правительства Иркутской области от 6 ноября 2018 года № 816-пп, на 2020 год на реализацию мероприятий по организации и проведению консультативных, методических, профилактических и противоэпидемических мероприятий по предупреждению распространению ВИЧ-инфекции выделена сумма в размере 9 869,9 тыс. рублей. Денежные средства для привлечения СОНКО к оказанию профилактических мероприятий по ВИЧ-инфекции направляются министерством ГБУЗ ИОЦ СПИД. ГБУЗ ИОЦ СПИД заключены пять договоров с некоммерческими организациями на сумму 1 783 195 рублей (увеличение финансирование произошло вследствие использования средств неисполненного контракта в 2019 году). ГБУЗ ИОЦ СПИД) в 2020 году заключены договоры с некоммерческими организациями:
1. 	Некоммерческий благотворительный фонд «Новая жизнь» (340 000 руб.).
2. 	АНО «Кризисный центр помощи женщинам «Мария»» (381 310 руб.).
3. 	Некоммерческое партнерство по содействию развития искусства Дианы Салацкой (340 000 руб.).
4.	Первичная профсоюзная организация студентов Иркутского государственного университета Профсоюза работников народного образования и науки Российской Федерации (381 900 руб.).</t>
  </si>
  <si>
    <t xml:space="preserve">           ИСПОЛНЕНИЕ БЮДЖЕТНЫХ ИНВЕСТИЦИЙ В ОБЪЕКТЫ КАПИТАЛЬНОГО СТРОИТЕЛЬСТВА (РЕКОНСТРУКЦИИ) ГОСУДАРСТВЕННОЙ СОБСТВЕННОСТИ ИРКУТСКОЙ ОБЛАСТИ И МУНИЦИПАЛЬНОЙ СОБСТВЕННОСТИ, ОБЪЕКТЫ КАПИТАЛЬНОГО РЕМОНТА, НАХОДЯЩИЕСЯ В ГОСУДАРСТВЕННОЙ СОБСТВЕННОСТИ ИРКУТСКОЙ ОБЛАСТИ И МУНИЦИПАЛЬНОЙ СОБСТВЕННОСТИ, ВКЛЮЧЕННЫЕ В ПОДПРОГРАММУ (ГОСУДАРСТВЕННУЮ ПРОГРАММУ) ИРКУТСКОЙ ОБЛАСТИ
     «Развитие здравоохранения» на 2019-2024 годы                                 
ПО СОСТОЯНИЮ НА 01.01.2021 года</t>
  </si>
  <si>
    <t>13,5</t>
  </si>
  <si>
    <t>Причины недостижения показателя:
1. приостановление проведения профилактических медицинских осмотров и диспансеризации определенных групп взрослого населения; 2. сочетание болезней системы кровообращения с новой коронавирусной инфекцией Covid-19; 3. перепрофилирование в инфекционный госпиталь ОГБУЗ "Иркутская городская клиническая больница №1", на базе которого организовано ПСО с возможностью проведения рентгенэндоваскулярных вмешательств в лечебных целях.</t>
  </si>
  <si>
    <t>Из-за распространения новой коронавирусной инфекции covid-19 профилактические мероприятия и диспансеризация не проводились в 2020 году</t>
  </si>
  <si>
    <t>Приобретение сверх запланированного медицинского оборудования осуществлено за счет экономии с торгов</t>
  </si>
  <si>
    <t xml:space="preserve">Отклонение обусловлено особенностями практического применения Правил использования медицинскими организациями средств нормированного страхового запаса территориального фонда обязательного медицинского страхования для финансирования мероприятий, утвержденных Постановлением Правительства Российской Федерации от 21.04.2016 г. № 332, связанными с процедурой оформления документов медицинскими организациями и формированием плана мероприятий. </t>
  </si>
  <si>
    <t>Меньшее количество приобретено за счет роста цен в конце 2020 года</t>
  </si>
  <si>
    <t>Допускается отклонение 5%,  соответствии с Федеральным законом от 12 ноября 2019 года № 367-ФЗ «О приостановлении действия отдельных положений Бюджетного кодекса Российской Федерации и установлении особенностей исполнения бюджетов бюджетной системы Российской Федерации в 2020 году» государственные задания вышеуказанных организаций на 2020 год считаются выполненными</t>
  </si>
  <si>
    <t>Плановое занчение было спрогнозировано по заявкам медицинских орагнизаций на определенную дату, при этом 100%  пациентов  обеспеченны лекарственными препаратами</t>
  </si>
  <si>
    <t>Мероприятие носит заявительный характер, в конце 2020 года увеличилось количество заявителей по получение лекарственных препаратов</t>
  </si>
  <si>
    <t>В середине 2020 года с данного мероприятия были перераспределены денежные средства на иные мероприятия по капитальному строительству до момента выделения земельного участка под строительство. В настоящее время вопрос с земельным участком не решен.</t>
  </si>
  <si>
    <t xml:space="preserve">данные Территориального органа Федеральной службы государственной статистики по Иркутской области </t>
  </si>
  <si>
    <t>Согласно фактическим данным учетной формы № 110-у «Карта вызова скорой медицинской помощи»</t>
  </si>
  <si>
    <t>Согласно фактическим данным учетной формы федерального статистического наблюдения №30 "Сведения о медицинской организации"</t>
  </si>
  <si>
    <t xml:space="preserve">согласно фактическим данным мониторинга Федерального фонда обязательного медицинского страхования по форме «ОИС_ЗЛ_18» </t>
  </si>
  <si>
    <t xml:space="preserve">согласно фактическим данным министерства здравоохранения Иркутской области </t>
  </si>
  <si>
    <t>согласно фактическим данным министерства строительства, дорожного хозяйства Иркутской области</t>
  </si>
  <si>
    <t>согласно фактическим данным ОГБУЗ "МИАЦ ИО"</t>
  </si>
  <si>
    <t>согласно отчету о выполнении государственногго задания за 2020 год медицинских организаций</t>
  </si>
  <si>
    <t>согласно фактическим данным  формы федерального статистического наблюдения №30 «Сведения о медицинской организации» таблица 2510</t>
  </si>
  <si>
    <t>согласно данным Геоинформационной системы Минздрава России</t>
  </si>
  <si>
    <t>Оплата за оказание услуг по получению, хранению, учету и доставке лекарственных препаратов производится по фактически выданным рецептам на лекарственные препараты, при этом все лекарственные препараты доставлены своевремнно в аптченые организации в 2020 году</t>
  </si>
  <si>
    <t>Расчет фактического значения показателя</t>
  </si>
  <si>
    <t>Показатель достигнут за счет выполнения маршрутизации беременных, рожениц, новорожденных, выполнения порядков и стандартов медицинской помощи, профилактики внешних причин смерти.</t>
  </si>
  <si>
    <t>Проведение профилактических медицинских осмотров и диспансеризации определенных групп взрослого населения было приостановлено в связи с распространением новой коронавирусной инфекции COVID-19.</t>
  </si>
  <si>
    <t>Увеличение охвата Д-наблюдением связано с организацией работы по поиску пациентов, не вставших на Д-учет или не проходивших диспансеризацию более года. Динамика показателей связана с проведением системной работы по повышению качества диспансеризации пациентов с ВИЧ-инфекцией в соответствии со стандартами оказания медицинской помощи пациентам с ВИЧ-инфекцией (оценка состояния иммунной системы, определение вирусной нагрузки, обследование на туберкулез, парентеральные вирусные гепатиты, сопутствующие заболевания).Также проведена работа совместно со службой ЗАГС по снятию с диспансерного наблюдения лиц, умерших в предыдушие годы от причин, не связанных с ВИЧ, информация о которых не была предоставлена в Центр СПИД.</t>
  </si>
  <si>
    <t>Своевременное выполнение стандартов и сроков лечения пациентов, страдающих алкоголизмом ведет к уменьшению числа больных повторно госпитализированных в течение года.</t>
  </si>
  <si>
    <t>Своевременное выполнение стандартов и сроков лечения пациентов, страдающих наркоманией ведет к уменьшению числа больных повторно госпитализированных в течение года.</t>
  </si>
  <si>
    <t>В связи с угрозой распространения новой коронавирусной инфекции в Иркутской области проведение профилактических медицинских осмотров со II квартала 2021 года приостановлено. В соответствии с корректированным планом профилактические медицинские осмотры несовершеннолетних выполнены на 100%.</t>
  </si>
  <si>
    <t>В течение трех лет в Иркутской области остается на высоком уровне и превышает средний показатель по СФО и РФ: в 2018г.-57,4% (СФО -40,7%; РФ-51,3%); в 2019г. -60,1% (СФО-45,3%; РФ -56,0%). Среди бактериовыделителей отмечается рост доли больных с множественной и широкой лекарственной устойчивостью туберкулеза (в 2018г. -51,4%; в 2019г. -51,6%; 2020г.-61,4%), лечение данной категории больных более длительное -не менее 24 мес.
С учетом показателя РФ для Иркутской области показатель «Доля абациллированных больных туберкулёзом от числа больных туберкулёзом с бактериовыделением» завышен, оптимальный норматив для указанного показателя не должен превышать 65,0%.</t>
  </si>
  <si>
    <t>Увеличение нагрузки в связи с распространением новой коронавирсуной инфекцией (COVID-19), неудовлетворительное состояние дорожного покрытия, отсутствие нумерации домов и названия улиц, увеличение вызовов в отдаленные населенные пункты в период повышенной заболеваемости ОРВИ, а также случаи ДТП на федеральных трассах повлияли на выполнение показателя в 2020 году.</t>
  </si>
  <si>
    <t>Недостижение в связи с неблагополучной эпидемической ситуацией по новой коронавирусной инфекции (приостановление профилактических осмотров и диспансеризации).</t>
  </si>
  <si>
    <t>Выполнение стандартов медицинской помощи и выхаживания детей, родившихся с экстремально низкой и очень низкой масой тела.</t>
  </si>
  <si>
    <t>Выполнение порядка оказания медицинской помощи по профилю "неонатология", соблюдение сроков обследования.</t>
  </si>
  <si>
    <t xml:space="preserve">Данныые неонатального скрининга в соответствии с формой федерального статистического наблюдения № 32 (исследования проведены в родовспомогательных отделениях). Полный учет сведений о проведении неонатального скрининга ведется в детской поликлинике, в которой  наблюдаются дети; в случае непроведения неонатального скрининга в родовспомогательном учреждении (раняя выписка) данные исследования проводятся в в условиях детской поликлиники. Полный учет о проведенном неонатальном скрининге ведется в детской поликлинике; данные учитываются в форме федерального статистического наблюдения № 12 (таблицы 1700, 1900).   </t>
  </si>
  <si>
    <t>Выполнение порядков и стандартов оказания медицинской помощи, выполнение маршрутизации, профилактика внешних причин смерти.</t>
  </si>
  <si>
    <t>Увеличение количества коек предусмотрено региональной программой Иркутской области «Развитие системы оказания паллиативной медицинской помощи в Иркутской области».</t>
  </si>
  <si>
    <t>В 2020 году умерло на 3 ребенка меньше, чем в 2019 г. Показатель расчитывается не на детское население, а на 1000 живорожденных за отчетный год. При этом в 2020 году родилось на 1121 ребенка меньше, чем в 2019 году, уменьшился показатель рождаемости (в 2019г. - 11,8, в 2020 - 11,4), в связи с чем показатель выше, чем в 2019г. (7,6) и составил 8,2  на 1000 живорожденных.</t>
  </si>
  <si>
    <t>Перепрофилирование геронтологических коек под инфекционные.</t>
  </si>
  <si>
    <t xml:space="preserve">Допускается отклонение в диапазоне +/- 5%, в соответствии с Федеральным законом от 12 ноября 2019 года № 367-ФЗ «О приостановлении действия отдельных положений Бюджетного кодекса Российской Федерации и установлении особенностей исполнения бюджетов бюджетной системы Российской Федерации в 2020 году» государственные задания вышеуказанных организаций на 2020 год считаются выполненными. </t>
  </si>
  <si>
    <t>Причины недостижения показателя:
1. приостановление проведения профилактических медицинских осмотров и диспансеризации определенных групп взрослого населения; 2. сочетание онкологических болезней  с новой коронавирусной инфекцией Covid-19; 3. сочетание болезней системы кровообращения с новой коронавирусной инфекцией Covid-19; 4. перепрофилирование в инфекционный госпиталь ОГБУЗ "Иркутская городская клиническая больница №1", на базе которого организовано ПСО с возможностью проведения рентгенэндоваскулярных вмешательств в лечебных целях.</t>
  </si>
  <si>
    <t>В связи с увеличением обращений граждан в медицинские организации по вопросам здорового образа жизни, в том числе профилактике новой коронавирусной инфекции.</t>
  </si>
  <si>
    <t>Выполнение маршрутизации беременных, рожениц.</t>
  </si>
  <si>
    <t>В связи с распространением новой коронавирусной инфекции в Иркутской области профилактические мероприятия со II кваратала были отменены, включая профилактические медицинские осмотры. Временно (в марте - мае) не проводились профилактические прививки.</t>
  </si>
  <si>
    <t>В связи с распространением новой коронавирусной инфекции в Иркутской области летняя оздоровительная кампания не проводилась.</t>
  </si>
  <si>
    <t xml:space="preserve">Число амбулаторных посещений с паллиативной целью к врачам-специалистам и среднему медицинскому персоналу любых специальностей </t>
  </si>
  <si>
    <t>Доля пациентов, получивших лекарственные препараты в целях проведении профилактики высокого риска развития сердечно-сосудистых заболеваний и сердечно-сосудистых осложнений</t>
  </si>
  <si>
    <t>Выполнение порядка оказания медицинской помощи по профилю "педиатрия".</t>
  </si>
  <si>
    <t>За счет личных средств граждан и средств работодателей иностранным гражданам производились лабораторные исследования и инструментальных исследований на выявление COVID-19.</t>
  </si>
  <si>
    <t>В связи с введением режима угрозы распространения новой коронавирусной инфекции были введены ограничительные меры на проведение аккредитаций до конца 2020 года.</t>
  </si>
  <si>
    <t>В 2020 годы Министерство здравоохранения РФ ограничило круг получателей, право на получение ЕКВ имели только врачи трудоустроившиеся в амбулаторное звено, в связи с введением режима угрозы распространения новой коронавирусной инфекции большая часть медицинских учреждений были пререпрофилированы в инфекционные госпитали и большая часть врачей и фельдшеров были трудоустроенны в стационары.</t>
  </si>
  <si>
    <t>Недостижение целевого показателя связано с поздними сроками проведения закуупочных процедур на приобретение средств криптографической информации (СКЗИ). Поставка была осуществлена в декабре 2020 года. Для ввода в эксплуатацию необходимо проведение ряда мероприятий, по подключению территориально-выделенных структурных подразделений (ТВСП) медицинской организации к защищенной сети передачи данных министерства здравоохранения Иркутской области. В января 2021 года утвержден план мероприятий по достижению целевого показателя (сроки исполнения 31.03.2021, 31.05.2021 и 01.07..2021).</t>
  </si>
  <si>
    <t>Недостижение целевого показателя связано с поздними сроками проведения закуупочных процедур на приобретение средств криптографической информации (СКЗИ). Поставка была осуществлена в декабре 2020 года. Для ввода в эксплуатацию необходимо проведение ряда мероприятий, по подключению территориально-выделенных структурных подразделений (ТВСП) медицинской организации к защищенной сети передачи данных министерства здравоохранения Иркутской области (далее - ЗСПД). В января 2021 года утвержден план мероприятий по достижению целевого показателя (сроки исполнения 31.03.2021, 31.05.2021 и 01.07.2021).</t>
  </si>
  <si>
    <t>Недостижение целевого показателя связано с поздними сроками проведения закупочных процедур на приобретение средств криптографической информации (СКЗИ). Поставка была осуществлена в декабре 2020 года. Для ввода в эксплуатацию необходимо проведение ряда мероприятий, по подключению территориально-выделенных структурных подразделений (ТВСП) медицинской организации к защищенной сети передачи данных министерства здравоохранения Иркутской области (далее - ЗСПД). В января 2021 года утвержден план мероприятий по достижению целевого показателя (сроки исполнения 31.03.2021, 31.05.2021 и 01.07.2021).</t>
  </si>
  <si>
    <t>Показатель не достигнут из-за перераспределения финансирования на мероприятия по борьбе с Covid-19 с мероприятия по капитальному ремонту и строительству новых зданий.</t>
  </si>
  <si>
    <t>Анкетирование населения не проводилось в связи с пандемией.</t>
  </si>
  <si>
    <t xml:space="preserve">В связи с распространением новой коронавирусной инфекции COVID-19 увеличилось количество граждан воспользовавшихся услугами (сервисами) в Личном кабинете пациента "Мое здоровье" на Едином портале государственных услуг и функций </t>
  </si>
  <si>
    <t xml:space="preserve">согласно фактическим данным отчетной формы федерального статистического наблюдения формы № 12 </t>
  </si>
  <si>
    <t>72,5 = 1733649/2391193*100, где                             1733649- число лиц обследованных на туберкулез всеми методами; 2391193- численность населения на конец года</t>
  </si>
  <si>
    <t xml:space="preserve">66,3= 1133/1709*100, где 1133- доля абацилированных больных туберкулёзом;  1709 - число больных туберкулёзом с бактериовыделением </t>
  </si>
  <si>
    <t>Несмотря на приостановление плановой медицинской помощи, а также профилактических мероприятий показатель удовлетворенности медицинской помощью составил порядка 90%</t>
  </si>
  <si>
    <t>95,5=2752/2881*100, где 2752-число обеспеченных рецептов; 2881 - число выписанных рецептов</t>
  </si>
  <si>
    <t>98=158355/161587*100, где 158355 - число обеспеченных рецептов; 161587- число выписанных рецептов</t>
  </si>
  <si>
    <t>98=93150/95051*100, где 93150 - число обеспеченных рецептов; 95051- число выписанных рецептов</t>
  </si>
  <si>
    <t>98=603244/615555*100, где 603244 - число приобретенных лекарственных препаратов в текущем году; 615555 - число запланированных к приобретению лекарственных препаратов в текущем году</t>
  </si>
  <si>
    <t>50=1822/3644*100, где 1822 количество пациентов, получивших  лекарственные препараты в целях проведении профилактики высокого риска развития сердечно сосудистых заболеваний и сердечно-сосудистых осложнений; 3644 - общее количество пациентов с высоким риском развития сердечно сосудистых заболеваний и сердечно-сосудистых осложнений</t>
  </si>
  <si>
    <t>2,4=21465/9094, где 21465 - число физических лиц среднего медицинского персонала в государственных медицинских организациях Иркутской области; 9084 -число физических лиц врачей в государственных медицинских организациях</t>
  </si>
  <si>
    <t>39,3 = 155086/ 394303 x 100, где 155086 - число лиц, прошедших профилактический осмотр; 394303  - численность детей, подлежащих профилактическому осмотру</t>
  </si>
  <si>
    <t>0,8=205310/256638, где 205310 - количество рецептов, взятых на отсроченное исполнение за год;
256638 - число обеспеченных рецептов</t>
  </si>
  <si>
    <t>58,1=1387/2385700x100000, где 1387/ - общее число умерших от инфаркта миокарда за год; 2385700 - среднегодовая численность населения</t>
  </si>
  <si>
    <t>94,1=2245/2385700x100000, где 2245 - общее число умерших от острого нарушения мозгового кровообращения за год; 2385700 - среднегодовая численность населения</t>
  </si>
  <si>
    <t>79,6 = 635396 / 732023 x 100, где  635396- количество выездов бригад скорой медицинской помощи со временем доезда менее 20 минут; 732023 - количество  выездов бригад скорой медицинской помощи за отчетный период</t>
  </si>
  <si>
    <t>86,1 = 364/ 423х 100, 364 - число выживших детей среди имевших при рождении очень низкую и экстремально низкую массу тела; 423- общее количество детей, имевших при рождении очень низкую и экстремально низкую массу тела</t>
  </si>
  <si>
    <t>97,4 = 26155/ 26844 х 100, где 26155 - количество новорожденных, которым проведен аудиологический скрининг; 26844 - общее число новорожденных</t>
  </si>
  <si>
    <t>12,6=443/ 3527 х 100, где 443 - число взрослых пациентов, умерших в стационаре от острого и повторного инфаркта миакарда; 3527 - число выбывших (выписанных + умерших) взрослых пациентов с острым и повторным инфарктом миокарда</t>
  </si>
  <si>
    <t>21 = 1621/ 7734 х 100,  1621 - число взрослых пациентов, умерших в стационаре от острого нарушения мозгового кровообращения (субарахноидального кровоизлияния + внутримозгового и другого внутричерепного кровоизлияния + инфаркта мозга + инсульта не уточненного, как кровоизлияние или инфаркт); 7734 - число выбывших (выписанных + умерших) взрослых пациентов с острым нарушением мозгового кровообращения (субарахноидального кровоизлияния + внутримозгового и другого внутричерепного кровоизлияния + инфаркта мозга + инсульта не уточненного, как кровоизлияние или инфаркт)</t>
  </si>
  <si>
    <t xml:space="preserve">2,645 = 2645/1000, где: 2645- число рентген-эндоваскулярных вмешательств в лечебных целях (операций ангиопластики коронарных артерий, проведенных взрослым пациентам в стационаре) </t>
  </si>
  <si>
    <t>86,8 = 10762/ 12402 х 100, 10762- число пациентов с острыми цереброваскулярными болезнями, доставленных в региональные сосудистые центры и первичные сосудистые отделения с места вызова скорой медицинской помощи; 12402 - число пациентов с острыми цереброваскулярными болезнями</t>
  </si>
  <si>
    <t>77,05 =  1488 /1931 х 100, 1488 - число женщин с преждевременными родами (22-37 недель) в перинатальных центрах; 1931 - общее число родивших женщин в перинатальных центрах</t>
  </si>
  <si>
    <t>46,5= 2287997/4923820*100, где 2287997 число посещений  детьми медицинских организаций с профилактической целью; 4923820 - общее число посещений  детьми медицинских организаций</t>
  </si>
  <si>
    <t>65,8 = 11592 / 17615 х 100, 11592 – число детей  0-17 лет взятых под диспансерное наблюдение с диагнозами болезней костно-мышечной системы и соединительной ткани; 17615– общее  число детей с впервые установленными диагнозами болезней костно-мышечной системы и соединительной ткани</t>
  </si>
  <si>
    <t>61,1 = 16400/26846 х 100, 16400 - число детей  0-17 лет взятых под диспансерное наблюдение с диагнозами болезней органов пищеварения; 26846 - общее  число детей с впервые установленными диагнозами болезней органов пищеварения</t>
  </si>
  <si>
    <t>75,4 = 1901/2521 х 100, 1901 – число детей  0-17 лет взятых под диспансерное наблюдение с диагнозами болезней органов кровообращения; 2521 – общее  число детей с впервые установленными диагнозами болезней органов кровообращения</t>
  </si>
  <si>
    <t>67,3= 6630/9848 х 100, 6630 - число детей  0-17 лет взятых под диспансерное наблюдение с диагнозами болезней эндокринной системы, расстройств питания и нарушения обмена веществ; 9848 - общее  число детей с впервые установленными диагнозами болезней  эндокринной системы, расстройств питания и нарушения обмена веществ</t>
  </si>
  <si>
    <t xml:space="preserve">49,9=10428/20898x100, где 10428 - общее количество больных с выявленными злокачественными новообразованиями на I-II ст; 20898 - общее количество больных со вновь выявленными злокачественными новообразованиями </t>
  </si>
  <si>
    <t>33,3=2645/7943x100, где 2645 - число рентген-эндоваскулярных вмешательств в лечебных целях (операций ангиопластики коронарных артерий); 7943 - число выбывших (выписанных + умерших) взрослых пациентов с острым коронарным синдромом (нестабильной стенокардией + острым инфарктом миокарда + повторным инфарктом миокарда + другими формами острых ишемических болезней сердца)</t>
  </si>
  <si>
    <t>96,4=53/55*100, где 53 - число детских поликлиник и детских поликлинических отделений, в которых завершено полностью дооснащение медицинскими изделиями в соответствии с региональным проектом; 55 - число детских поликлиник и детских поликлинических отделений, участвующих в реализации регионального проекта, в части дооснащения медицинскими изделиями</t>
  </si>
  <si>
    <t>90,6 = 21289 /23501 х 100,  21289 - количество обследованных беременных женщин в сроки 11 нед. - 13 нед. 6 дней по новому алггоритму; 23501 - общее число поставленных на учет до 14 недель</t>
  </si>
  <si>
    <t>46,5=94/202*100, где 94 - количество медицинских работников, которым фактически предоставлены единовременные компенсационные выплаты; 202 - общее количество медицинских работников, которым запланировано предоставить единовременные компенсационные выплаты</t>
  </si>
  <si>
    <t>100=10/10*100, где 10 - государственные медицинские организации, которые перевели работников на эффективный контракт; 10 - общее количество государственных медицинских организаций</t>
  </si>
  <si>
    <t>100=7/7*100, где 7 - количество государственных служащих прошедших обучение по программе повышения квалификации; 7 - количество государственных служащих, которым запланировано прохождение обучения по программе повышения квалификации</t>
  </si>
  <si>
    <t>Мероприятия, проводиые в рамках  Регионального проекта «Обеспечение медицинских организаций системы здравоохранения Иркутской области квалифицированными кадрами» на 2019-2024 годы позволили перевыполнть плановое значение показателя</t>
  </si>
  <si>
    <t>100 = 562/562 х 100, где 562- число детей, обеспеченных среднесуточным набором питания; 562 - общее число нуждающихся детей</t>
  </si>
  <si>
    <t xml:space="preserve"> 100 = 27049/ 27049 х 100,  27049 -число детей, обследованных на фенилкетонурию, врожденный гипотиреоз, адреногенитальный синдром, галактоземию, муковисцидоз; 27049 - число новорожденных, поступивших под наблюдение </t>
  </si>
  <si>
    <t>Непроведение пренатальной (дородовой) диагностики нарушений развития плода связно с отказом женщин от проведения исследования, отказом почещения кабинетов пренатальной диагностики (данное исследование проводится с согласия пациентов).</t>
  </si>
  <si>
    <t>Данные Территориального фонда обязательного медицинского страхования Иркутской области</t>
  </si>
  <si>
    <t>0,337= 337/1000, 337 - количество коек для оказания паллиативной помощи</t>
  </si>
  <si>
    <t xml:space="preserve"> 45,2=9092/20110*100, где 9092 - количество посещений выездной патронажной службой на дому для оказания паллиативной медицинской помощи; 20110- общее количество посещений для оказания паллиативной медицинской помощи</t>
  </si>
  <si>
    <t>Обоснование причин отклонения (при отклонении на +/- 5%)</t>
  </si>
  <si>
    <t>13,9=78051/559962 х 100, где 78051 число лиц старше трудоспособного возраста, прошедших профилактический медицинский осмотр, включая диспансеризацию;  559962 - численность населения старше трудоспособного возраста в регионе (на 1 января)</t>
  </si>
  <si>
    <t>15,1=717/474119 х 10 000, 717- число лиц старше 60 лет, поступивших на геронтологические койки;  474119 - численность населения в возрасте старше 60 лет в регионе (на 1 января)</t>
  </si>
  <si>
    <t>98=1878/1914*100, где 1878 - исло лиц старше трудоспособного возраста из групп риска, проживающих в организациях социального обслуживания, прошедшие вакцинацию против пневмококковой инфекции, 1914 - общее число лиц старше трудоспособного возраста из групп риска, проживающих в организациях социального обслуживания</t>
  </si>
  <si>
    <t>70,5 =269696/382521 х 100, где 269696- число лиц старше трудоспособного возраста, у которых выявлены заболевания и патологические состояния, находящихся под диспансерным наблюдением; 382521 - число лиц старше трудоспособного возраста, у которых выявлены заболевания и патологические состояния</t>
  </si>
  <si>
    <t>Диспансерное наблюдение осуществлялось, при этом плановое значение было снижено МЗРФ</t>
  </si>
  <si>
    <t>Причины недостижения показателя:
1. приостановление проведения профилактических медицинских осмотров и диспансеризации определенных групп взрослого населения; 2. сочетание онкологических болезней  с новой коронавирусной инфекцией Covid-19; 3. сочетание болезней системы кровообращения с новой коронавирусной инфекцией Covid-19; 4. перепрофилирование в инфекционный госпиталь ОГБУЗ "Иркутская городская клиническая больница №1", на базе которого организовано ПСО с возможностью проведения рентгенэндоваскулярных вмешательств в лечебных целях.
Данные предварительные. Данные окончательные будут опубликованы Территориальным органом Федеральной службы государственной статистики по Иркутской области не ранее 01.05.2020 года.</t>
  </si>
  <si>
    <t>Недостижение показателя обусловдено перепрофилированием в инфекционный госпиталь ОГБУЗ "Иркутская городская клиническая больница №1", на базе которого организовано ПСО с возможностью проведения рентген-эндоваскулярных вмешательств в лечебных целях.</t>
  </si>
  <si>
    <t>В связи с распростарнением новой коронавирусной инфекции Постановлением Правительства РФ № 342 от 3 апреля 2020 года приостановлено проведение страховыми медицинскими организациями и ТФОМС плановых медико-экономических экспертиз и экспертиз качества медицинской помощи за исключением заболеваний онкологии, заболеваний ССЗ, которые являются самыми тяжелыми случаями лечения пациентов.  В доковидное время эти заболевания составляли основую долю выявленных дефектов при проведении экспертизы качества медицинской помощи</t>
  </si>
  <si>
    <t>38,03 = 9094*10000/2391193 где  9094- число физических лиц врачей в государственных медицинских организациях; 2391193 - численность населения области на конец года</t>
  </si>
  <si>
    <t>19,3=(5459-4407)/5459*100, где 5549 - общее количество госпитализированных в течении года с диагнозом "алкоголизм"; 4407 -  количество госпитализированных впервые в году с диагнозом "алкоголизм"</t>
  </si>
  <si>
    <t>95,4 =27362/28679 х 100, где 27362 -лица, зараженные вирусом иммунодефицита человека, состоящие под диспансерным наблюдением; 28679-лица, зараженные вирусом иммунодефицита человека</t>
  </si>
  <si>
    <t>19,9=(793-635)/793*100, где 793 -  общее количество госпитализированных в течении года с диагнозом "наркомания"; 635 -количество госпитализированных впервые в году с диагнозом "наркомания"</t>
  </si>
  <si>
    <t xml:space="preserve">100=74/74, где 74 -число положительно принятых решений; 74 - число поданных заявлений   </t>
  </si>
  <si>
    <t>94 =1000150/1053668*100, где 1000150 - целевая группа по Иркутской области в возрасте 18-49 лет; 1053668 - лица, охваченные профилактическими мероприятиями в возрастной категории 18-49 лет</t>
  </si>
  <si>
    <t>22,1=(9795-7633)/9795*100, где 9795 - - общее количество госпитализированных в течении года с диагнозом "психиатрия"; 7633 -  количество госпитализированных впервые в году с диагнозом "психиатрия"</t>
  </si>
  <si>
    <t xml:space="preserve">79,3 = 21685/27362 x 100, где 21865 - лица, зараженные вирусом иммунодефицита человека, получающих антиретровирусную терапию; 27362 -общее число лиц, зараженных вирусом иммунодефицита человека, состоящих под диспансерным наблюдением </t>
  </si>
  <si>
    <t>100=46615/46651*100, где 46615 - количество образцов донорской крови и (или) ее компонентов, обследованных на гемотрансмиссивные инфекции иммунологическими и молекулярно-биологическими методами; 46615 - общее число тестированных образцов донорской крови</t>
  </si>
  <si>
    <t>12938=3900+9038, где 3900 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9038 - количество пациентов, которым оказана высокотехнологичная медицинская помощь, включенная в базовую программу обязательного медицинского страхования (за исключением лиц, застрахованных за пределами субъекта Российской Федерации)</t>
  </si>
  <si>
    <t xml:space="preserve">90=46/51*100, где 46  - число трансплантированных органов; 51 - общее число органов, заготовленных для трансплантации </t>
  </si>
  <si>
    <t xml:space="preserve">29= 693711/2391193*100, где  693711 -фактическое число лиц, прошедших обследованние на наличие ВИЧ-инфекции из числа подлежащих обследованию; 2391193 - среднегодовая численность населения </t>
  </si>
  <si>
    <t>75,6 =21685 /28678*100, где 21685 - лица, зараженные вирусом иммунодефицита человека, получающих антиретровирусную терапию; 28678 - общее число лиц, зараженных вирусом иммунодефицита человека</t>
  </si>
  <si>
    <t>95,1= 603/634*100, где  603- количество ВИЧ-инфицированных беременных женщин, которым проводилась химиопрофилактика передачи ВИЧ от матери ребенку или антиретровирусная терапия: во время беременности; 634 - количество ВИЧ-инфицированных беременных женщин, завершивших беременность родами в течение отчетного периодаx</t>
  </si>
  <si>
    <t>97,8 = 620/634*100, где 620 количество ВИЧ-инфицированных беременных женщин, которым проводилась химиопрофилактика передачи ВИЧ от матери ребенку: в родах; 634 - количество ВИЧ-инфицированных беременных женщин, завершивших беременность родами в течение отчетного периода</t>
  </si>
  <si>
    <t>100 = 644/644*100, где 644 - количество новорожденных, которым проводилась химиопрофилактика передачи ВИЧ от матери ребенку; 644 -количество живых детей, рожденных ВИЧ- инфицированными  матерями в течение отчетного периода</t>
  </si>
  <si>
    <t>97=26548/27362*100, где 26548 - число лиц, инфицированных вирусом иммунодефицита человека, состоящих под диспансерным наблюдением на конец отчетного года, охваченных обследованием на количественное определение РНК вируса иммунодефицита человека; 27362 -число лиц, инфицированных вирусом иммунодефицита человека, состоящих под диспансерным наблюдением на конец отчетного года</t>
  </si>
  <si>
    <t>95,9=233/243*100, где 233 - общее число лиц, госпитализированных по экстренным показаниям в течение 24 часов от начала заболевания (получения травмы); 243 - общее число больных к которым совершены вылеты</t>
  </si>
  <si>
    <t xml:space="preserve">20,11=20110/1000, где 20110 - число амбулаторных посещений с паллиативной целью
к врачам-специалистам и среднего медицинскому персоналу любых специальностей  </t>
  </si>
  <si>
    <t>86=10551/12268*100, где 10551- количество выбранных наркотических и психотропных лекарственных препаратов Иркутской областью в рамках заявленных потребностей в соответствии с планом распределения наркотических лекарственных препаратов и психотропных веществ; 12268 - количество заявленной потребности в наркотических и психотропных лекарственных препаратов Иркутской областью</t>
  </si>
  <si>
    <t>5,15=4016/78190*100, где 4016 - число впервые в жизни установленных неинфекционных заболеваний, выявленных при проведении диспансеризации и профилактическим медицинским осмотре у взрослого населения; 78190 - общее число неинфекционных заболеваний с впервые уставленным диагнозом у взрослого населения</t>
  </si>
  <si>
    <t>59,6=1-(1952111/4837147)*100, где 1952111 доля записей к врачу, совершенных гражданами без очного обращения в регистратуру медицинской орагнизации; 4837147 - общее число записей к врачу, совершенных гражданами</t>
  </si>
  <si>
    <t>48,6 = 12456 /25632 х 100, где  12456 - число детей  0-17 лет взятых под диспансерное наблюдение с диагнозами болезней болезней глаза и его придаточного аппарата; 25632  – общее  число детей с впервые установленными диагнозами болезней глаза и его придаточного аппарата</t>
  </si>
  <si>
    <t xml:space="preserve">3=64308,5/236564190*100, где 64308,5-сумма средств, выделенных на строительство здания радиологического корпуса Восточно-Сибирского онкологического центра в г. Иркутске; 23656419 -общая сумма запланированных средств на строительство здания радиологического корпуса Восточно-Сибирского онкологического центра в г. Иркутске </t>
  </si>
  <si>
    <t>20,7 = 4947*10000/2391193, где 4947 - число физических лиц врачей, оказывающих медицинскую помощь в амбулаторных условиях; 2391193 численность на 01 января 2020 года, данных по среднегодовой и на 01 января 2021 года нет) - среднегодовая численность постоянного населения</t>
  </si>
  <si>
    <t>85 = 86/101*100, где 86 -количество медицинских организаций, подведомственных министерству здравоохранения Иркутской области,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 101 - количество медицинских орагнизаций, подведомственных министерству здравоохранения Иркутской области</t>
  </si>
  <si>
    <t>100 = 30028/30028*100, 30028 - число медицинских работников, актуальная информация о которых содержится в регистре; 30028-число медицинских работников</t>
  </si>
  <si>
    <t>17,62 = 3 950 423/22 420 108*100, где 3 950 423 - количество случаев оказания медицинской помощи, информация о которых передана в систему интегрированной медицинской электронной карты единой государственной информационной системы здравоохранения; 22 420 108 - общее количество случаев оказания медицинской помощи</t>
  </si>
  <si>
    <t>100 = 123/123*100, где 123 - количество паспортов медицинских организаций со статусом "Подготовлен"; 123 - количество медицинских орагнизаций, подведомственных министерству здравоохранения Иркутской области</t>
  </si>
  <si>
    <t>56,73= 54/101*100, где 54 - количество медицинских организаций государственной и муниципальной систем здравоохранения, обеспечивающих преемственность оказания медицинской помощи гражданам путем организации взаимодействия с централизованными подсистемами государственных информационных систем в сфере здравоохранения субъектов Российской Федерации; 101 - общее количество медицинских организаций государственной и муниципальной систем здравоохранения</t>
  </si>
  <si>
    <t>16,8= 15/89*100, где 15 - количество медицинских организаций государственной и муниципальной систем здравоохранения, обеспечивающих доступ гражданам к электронным медицинским документам в Личном кабинете пациента "Мое здоровье" на Едином портале государственных услуг и функций; 89 - общее количество медицинских организаций государственной и муниципальной систем здравоохранения</t>
  </si>
  <si>
    <t xml:space="preserve">88,2=154873/175666*100, где  154 873 - количество единиц медицинского оборудования, имеющегося в медицинских оргнаизациях для исполнения Порядков оказания медицинской помощи;
175 666 - количество единиц медицинского оборудования предусмотренное Порядками оказания медицинской помощи с учетом структуры и мощности медицинских организаций
</t>
  </si>
  <si>
    <t>37,2=42/113*100, где 42 - количество медицинских организаций, зданий, которых находятся в аварийном состоянии, требуют сноса, реконструкции и капитального ремонта; 113 - общее количество медицинских организаций</t>
  </si>
  <si>
    <t>50=3/6*100, 3 - количество проведенных плановых проверок финансово-хозяйственной деятельности; 6- общее количество запланированных проверок финансово-хозяйственной деятельности</t>
  </si>
  <si>
    <t xml:space="preserve">100=334/334*100, где 334 - количество принятых решений о предоставлении, переоформлении, отказе в предоставлении, отказе в переоформлении лицензии в установленный законодательством срок; 334 - общее количество предоставленных заявлений о предоставлении, переоформлении лицензии </t>
  </si>
  <si>
    <t>Мероприятия, проводимые в рамках  Регионального проекта «Обеспечение медицинских организаций системы здравоохранения Иркутской области квалифицированными кадрами» на 2019-2024 годы позволили перевыполнть плановое значение показателя</t>
  </si>
  <si>
    <t>Значение показателя зависит от множества факторов, в 2020 году на выполнение показателя повлияла ситуация с распространением новой коронавирусной инфекции COVID-19, фактическое значение предварительное и будет уточнено после опубликования данных Иркутскстатом</t>
  </si>
  <si>
    <t>Показатель перевыполнен за счет того, что плановый показатель был снижен МЗРФ в связи с распространением новой коронавирусной инфекцией COVID-19, плановое значение соотвествует значению Регионального проекта «Разработка и реализация программы системной поддержки и повышения качества жизни граждан старшего поколения»</t>
  </si>
  <si>
    <t>Превышение значения целевого показателя связано с тем, что информационное взаимодействие с сервисами ЕГИСЗ осуществляется через единую региональную медицинскую информационную систему, по состоянию на 01.01.2021 года 85 медицинских организаций осуществляют взаимодействие с ЕГИСЗ через сервис "Федеральная электронная регистратура", который позволяет предоставлять услугу "Запись на прием к врачу" в электронном виде на портале государственных и муниципальных услуг и функций.</t>
  </si>
  <si>
    <t>Показатель недостигнут из-за приостановления диспансеризации пациентов из групп риска и профилактических осмотров, режима самоизоляции для лиц старше 65 лет  в связи с распространением новой коронавирусной инфекции COVID-19</t>
  </si>
  <si>
    <t>Показатель недостигнут в связи со снижением числа пациентов, обеспечение лекарственными препаратами носит заявительный характер</t>
  </si>
  <si>
    <t>Объемы высокотехнологичной медицинской помощи, оказанной за счет средств  обязательного медицинского страхования выполнены в полном объеме, недостижение обусловлено невыполненим бюджетной составляющей, при этом допускается отклонение в диапазоне +/-5%,  в соответствии с Федеральным законом от 12 ноября 2019 года № 367-ФЗ «О приостановлении действия отдельных положений Бюджетного кодекса Российской Федерации и установлении особенностей исполнения бюджетов бюджетной системы Российской Федерации в 2020 году» государственные задания вышеуказанных организаций на 2020 год считаются выполненными</t>
  </si>
  <si>
    <t>Причины недостижения показателя:
1. приостановление проведения профилактических медицинских осмотров и диспансеризации определенных групп взрослого населения; 2. сочетание болезней системы кровообращения с новой коронавирусной инфекцией Covid-19</t>
  </si>
  <si>
    <t>Ограничительные меры, связанные с распространением новой коронавирусной инфекции COVID-19, введение режима самоизоляции, перевод участковой службы на оказание неотложной медицинской помощи привели к  снижению числа и кратности амбулаторных посещений с паллиативной целью</t>
  </si>
  <si>
    <t>Министерством здравоохранения Иркутской области отрабатывается вопрос с Министерством здравоохранения Российской Федерации об изменении методики показателя и корректировке плановых значений,  фактически порядка 100% обоснованных жалоб урегулируются в досудебном порядке страховыми медицинскими организациями</t>
  </si>
  <si>
    <t>В связи со сложной эпидимиологической обстановкой были обязательные требования МЗ РФ о прохождении интерактивных модулей по COVID-19 на портале непрерывного медицинского образования, дающие право работать в инфекционных госпиталят и отделениях. В связи с этим фактическое значение превысило плановое.</t>
  </si>
  <si>
    <t xml:space="preserve">Причиной невыполнения показателя является невыполнение подрядчиком договорных обязательств </t>
  </si>
  <si>
    <t xml:space="preserve">Причиной невыполнения показателя является невыполнение подрядчиком договорных обязательств 
</t>
  </si>
  <si>
    <t xml:space="preserve">11,5 =274/2391193*100 000, где   274 - общее число умерших от туберкулеза за год;        2391193 - среднегодовая численность населения      </t>
  </si>
  <si>
    <t>74,8 = 4947*1,2/7932,25*100, где 4947 - число физических лиц основных работниуов врачей в  подразделениях медицинских организаций, оказывающих медицинскую помощь в амбулаторных условиях; 7932,25 - число штатных должностей врачей в медицинских организациях, оказывающих медицинскую помощь в амбулаторных условиях</t>
  </si>
  <si>
    <t>79,5 = 9445*1,2/14251,25*100, где 9445 - число физических лиц основных работниуов среднего медицинского персонала в  подразделениях медицинских организаций, оказывающих медицинскую помощь в амбулаторных условиях; 14251,25 - число штатных должностей среднего медицинского персонала в медицинских организациях, оказывающих медицинскую помощь в амбулаторных условиях</t>
  </si>
  <si>
    <t>Мероприятия, проводимые в рамках  Регионального проекта «Обеспечение медицинских организаций системы здравоохранения Иркутской области квалифицированными кадрами» на 2019-2024 годы позволили повысить укомплектованность врачебных должностей в подразделениях, оказывающих медицинскую помощь в амбулаторных условиях, приблизившись к плановому значению (отклонение менее 5%)</t>
  </si>
  <si>
    <t>Мероприятия, проводиые в рамках  Регионального проекта «Обеспечение медицинских организаций системы здравоохранения Иркутской области квалифицированными кадрами» на 2019-2024 годы позволили перевыполнть плановое значение показателя.</t>
  </si>
  <si>
    <t>0 = 0/0*100, где 0 - число студентов, которым фактически предоставлены единовременные денежные выплаты на обучение; 0 - общая численность студентов, которым запланировано представить единовременные денежные выплаты на обучение;</t>
  </si>
  <si>
    <t>Предоставлении единовременной денежной выплаты на обучение отдельным категориям студентов в целях привлечения их для дальнейшей работы в медицинских организациях, расположенных в отдаленных районах Иркутской области носит заявительный характер,  срок подачи заявления на предоставление выплаты установлен до 25 июля 2020 года. 
Заявлений на предоставление данной услуги до указанного срока в министерство не поступало.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</si>
</sst>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 _₽_-;\-* #,##0.00\ _₽_-;_-* &quot;-&quot;??\ _₽_-;_-@_-"/>
    <numFmt numFmtId="164" formatCode="_-* #,##0.00_р_._-;\-* #,##0.00_р_._-;_-* &quot;-&quot;??_р_._-;_-@_-"/>
    <numFmt numFmtId="165" formatCode="#,##0.0"/>
    <numFmt numFmtId="166" formatCode="0.0"/>
    <numFmt numFmtId="167" formatCode="?"/>
    <numFmt numFmtId="168" formatCode="#,##0.000"/>
    <numFmt numFmtId="169" formatCode="0.000"/>
  </numFmts>
  <fonts count="67"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b/>
      <sz val="10"/>
      <name val="Times New Roman"/>
      <family val="1"/>
      <charset val="204"/>
    </font>
    <font>
      <b/>
      <sz val="12"/>
      <name val="Times New Roman"/>
      <family val="1"/>
      <charset val="204"/>
    </font>
    <font>
      <sz val="14"/>
      <name val="Times New Roman"/>
      <family val="1"/>
      <charset val="204"/>
    </font>
    <font>
      <sz val="10"/>
      <name val="Arial"/>
      <family val="2"/>
      <charset val="204"/>
    </font>
    <font>
      <sz val="10"/>
      <name val="Times New Roman"/>
      <family val="1"/>
      <charset val="204"/>
    </font>
    <font>
      <sz val="12"/>
      <color theme="1"/>
      <name val="Times New Roman"/>
      <family val="1"/>
      <charset val="204"/>
    </font>
    <font>
      <sz val="10"/>
      <name val="Arial"/>
      <family val="2"/>
      <charset val="204"/>
    </font>
    <font>
      <b/>
      <sz val="14"/>
      <name val="Times New Roman"/>
      <family val="1"/>
      <charset val="204"/>
    </font>
    <font>
      <sz val="12"/>
      <color rgb="FFFF0000"/>
      <name val="Times New Roman"/>
      <family val="1"/>
      <charset val="204"/>
    </font>
    <font>
      <sz val="16"/>
      <color theme="1"/>
      <name val="Times New Roman"/>
      <family val="1"/>
      <charset val="204"/>
    </font>
    <font>
      <sz val="10"/>
      <color theme="1"/>
      <name val="Calibri"/>
      <family val="2"/>
      <charset val="204"/>
      <scheme val="minor"/>
    </font>
    <font>
      <sz val="16"/>
      <name val="Times New Roman"/>
      <family val="1"/>
      <charset val="204"/>
    </font>
    <font>
      <b/>
      <sz val="12"/>
      <color theme="1"/>
      <name val="Times New Roman"/>
      <family val="1"/>
      <charset val="204"/>
    </font>
    <font>
      <b/>
      <sz val="10"/>
      <color theme="1"/>
      <name val="Calibri"/>
      <family val="2"/>
      <charset val="204"/>
      <scheme val="minor"/>
    </font>
    <font>
      <sz val="11"/>
      <color rgb="FF000000"/>
      <name val="Calibri"/>
      <family val="2"/>
      <scheme val="minor"/>
    </font>
    <font>
      <sz val="11"/>
      <name val="Times New Roman"/>
      <family val="1"/>
      <charset val="204"/>
    </font>
    <font>
      <sz val="10"/>
      <color theme="1"/>
      <name val="Times New Roman"/>
      <family val="1"/>
      <charset val="204"/>
    </font>
    <font>
      <sz val="12"/>
      <color rgb="FF000000"/>
      <name val="Times New Roman"/>
      <family val="1"/>
      <charset val="204"/>
    </font>
    <font>
      <b/>
      <sz val="12"/>
      <color rgb="FF000000"/>
      <name val="Times New Roman"/>
      <family val="1"/>
      <charset val="204"/>
    </font>
    <font>
      <sz val="10"/>
      <color rgb="FFFF0000"/>
      <name val="Calibri"/>
      <family val="2"/>
      <charset val="204"/>
      <scheme val="minor"/>
    </font>
    <font>
      <sz val="14"/>
      <name val="Calibri"/>
      <family val="2"/>
      <charset val="204"/>
      <scheme val="minor"/>
    </font>
    <font>
      <sz val="9"/>
      <color indexed="81"/>
      <name val="Tahoma"/>
      <family val="2"/>
      <charset val="204"/>
    </font>
    <font>
      <b/>
      <sz val="9"/>
      <color indexed="81"/>
      <name val="Tahoma"/>
      <family val="2"/>
      <charset val="204"/>
    </font>
    <font>
      <sz val="16"/>
      <color rgb="FFFF0000"/>
      <name val="Times New Roman"/>
      <family val="1"/>
      <charset val="204"/>
    </font>
    <font>
      <sz val="10"/>
      <name val="Arial"/>
      <family val="2"/>
      <charset val="204"/>
    </font>
    <font>
      <b/>
      <sz val="24"/>
      <color rgb="FF000000"/>
      <name val="Times New Roman"/>
      <family val="1"/>
      <charset val="204"/>
    </font>
    <font>
      <sz val="24"/>
      <color theme="1"/>
      <name val="Times New Roman"/>
      <family val="1"/>
      <charset val="204"/>
    </font>
    <font>
      <sz val="16"/>
      <color indexed="8"/>
      <name val="Times New Roman"/>
      <family val="1"/>
      <charset val="204"/>
    </font>
    <font>
      <sz val="20"/>
      <color theme="1"/>
      <name val="Times New Roman"/>
      <family val="1"/>
      <charset val="204"/>
    </font>
    <font>
      <sz val="20"/>
      <name val="Times New Roman"/>
      <family val="1"/>
      <charset val="204"/>
    </font>
    <font>
      <sz val="20"/>
      <color rgb="FFFF0000"/>
      <name val="Times New Roman"/>
      <family val="1"/>
      <charset val="204"/>
    </font>
    <font>
      <sz val="20"/>
      <color rgb="FF000000"/>
      <name val="Times New Roman"/>
      <family val="1"/>
      <charset val="204"/>
    </font>
    <font>
      <sz val="14"/>
      <color theme="1"/>
      <name val="Times New Roman"/>
      <family val="1"/>
      <charset val="204"/>
    </font>
    <font>
      <sz val="11"/>
      <color theme="1"/>
      <name val="Times New Roman"/>
      <family val="1"/>
      <charset val="204"/>
    </font>
    <font>
      <b/>
      <sz val="11"/>
      <color theme="1"/>
      <name val="Times New Roman"/>
      <family val="1"/>
      <charset val="204"/>
    </font>
    <font>
      <b/>
      <sz val="11"/>
      <name val="Times New Roman"/>
      <family val="1"/>
      <charset val="204"/>
    </font>
    <font>
      <b/>
      <sz val="14"/>
      <color theme="1"/>
      <name val="Times New Roman"/>
      <family val="1"/>
      <charset val="204"/>
    </font>
    <font>
      <sz val="26"/>
      <name val="Calibri"/>
      <family val="2"/>
      <charset val="204"/>
    </font>
    <font>
      <sz val="26"/>
      <name val="Times New Roman"/>
      <family val="1"/>
      <charset val="204"/>
    </font>
    <font>
      <sz val="26"/>
      <color theme="1"/>
      <name val="Calibri"/>
      <family val="2"/>
      <charset val="204"/>
      <scheme val="minor"/>
    </font>
    <font>
      <b/>
      <sz val="26"/>
      <name val="Times New Roman"/>
      <family val="1"/>
      <charset val="204"/>
    </font>
    <font>
      <sz val="26"/>
      <color rgb="FF000000"/>
      <name val="Times New Roman"/>
      <family val="1"/>
      <charset val="204"/>
    </font>
    <font>
      <sz val="26"/>
      <color theme="1"/>
      <name val="Times New Roman"/>
      <family val="1"/>
      <charset val="204"/>
    </font>
    <font>
      <sz val="10"/>
      <color rgb="FF000000"/>
      <name val="Times New Roman"/>
      <family val="1"/>
      <charset val="204"/>
    </font>
    <font>
      <sz val="14"/>
      <color rgb="FF000000"/>
      <name val="Times New Roman"/>
      <family val="1"/>
      <charset val="204"/>
    </font>
    <font>
      <sz val="14"/>
      <color theme="0"/>
      <name val="Times New Roman"/>
      <family val="1"/>
      <charset val="204"/>
    </font>
    <font>
      <sz val="11"/>
      <color theme="0"/>
      <name val="Times New Roman"/>
      <family val="1"/>
      <charset val="204"/>
    </font>
    <font>
      <sz val="18"/>
      <color theme="1"/>
      <name val="Times New Roman"/>
      <family val="1"/>
      <charset val="204"/>
    </font>
    <font>
      <sz val="16"/>
      <name val="Calibri"/>
      <family val="2"/>
      <charset val="204"/>
      <scheme val="minor"/>
    </font>
    <font>
      <b/>
      <sz val="11"/>
      <name val="Calibri"/>
      <family val="2"/>
      <charset val="204"/>
      <scheme val="minor"/>
    </font>
    <font>
      <b/>
      <sz val="16"/>
      <color indexed="81"/>
      <name val="Tahoma"/>
      <family val="2"/>
      <charset val="204"/>
    </font>
    <font>
      <sz val="16"/>
      <color indexed="81"/>
      <name val="Tahoma"/>
      <family val="2"/>
      <charset val="204"/>
    </font>
    <font>
      <b/>
      <sz val="24"/>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273">
    <xf numFmtId="0" fontId="0" fillId="0" borderId="0"/>
    <xf numFmtId="164" fontId="17" fillId="0" borderId="0" applyFont="0" applyFill="0" applyBorder="0" applyAlignment="0" applyProtection="0"/>
    <xf numFmtId="0" fontId="12" fillId="0" borderId="0"/>
    <xf numFmtId="0" fontId="12" fillId="0" borderId="0"/>
    <xf numFmtId="0" fontId="20" fillId="0" borderId="0"/>
    <xf numFmtId="0" fontId="17" fillId="0" borderId="0"/>
    <xf numFmtId="0" fontId="11" fillId="0" borderId="0"/>
    <xf numFmtId="0" fontId="11" fillId="0" borderId="0"/>
    <xf numFmtId="0" fontId="10" fillId="0" borderId="0"/>
    <xf numFmtId="0" fontId="10" fillId="0" borderId="0"/>
    <xf numFmtId="0" fontId="9" fillId="0" borderId="0"/>
    <xf numFmtId="0" fontId="17"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17" fillId="0" borderId="0" applyFont="0" applyFill="0" applyBorder="0" applyAlignment="0" applyProtection="0"/>
    <xf numFmtId="0" fontId="7" fillId="0" borderId="0"/>
    <xf numFmtId="0" fontId="28" fillId="0" borderId="0"/>
    <xf numFmtId="44" fontId="7" fillId="0" borderId="0" applyFont="0" applyFill="0" applyBorder="0" applyAlignment="0" applyProtection="0"/>
    <xf numFmtId="9" fontId="38"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17"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586">
    <xf numFmtId="0" fontId="0" fillId="0" borderId="0" xfId="0"/>
    <xf numFmtId="0" fontId="19" fillId="0" borderId="0" xfId="22" applyFont="1" applyFill="1"/>
    <xf numFmtId="0" fontId="22" fillId="0" borderId="0" xfId="22" applyFont="1" applyFill="1"/>
    <xf numFmtId="0" fontId="19" fillId="0" borderId="0" xfId="22" applyFont="1" applyFill="1" applyAlignment="1">
      <alignment horizontal="left" vertical="center"/>
    </xf>
    <xf numFmtId="0" fontId="16" fillId="0" borderId="0" xfId="22" applyFont="1" applyFill="1" applyBorder="1" applyAlignment="1" applyProtection="1">
      <alignment vertical="center"/>
    </xf>
    <xf numFmtId="0" fontId="23" fillId="0" borderId="0" xfId="22" applyFont="1" applyFill="1" applyAlignment="1">
      <alignment horizontal="center" vertical="center"/>
    </xf>
    <xf numFmtId="0" fontId="24" fillId="0" borderId="0" xfId="22" applyFont="1" applyFill="1"/>
    <xf numFmtId="0" fontId="13" fillId="0" borderId="8" xfId="22" applyFont="1" applyFill="1" applyBorder="1" applyAlignment="1" applyProtection="1">
      <alignment vertical="center"/>
    </xf>
    <xf numFmtId="165" fontId="26" fillId="0" borderId="8" xfId="22" applyNumberFormat="1" applyFont="1" applyFill="1" applyBorder="1" applyAlignment="1">
      <alignment horizontal="center" vertical="center"/>
    </xf>
    <xf numFmtId="0" fontId="13" fillId="0" borderId="3" xfId="22" applyFont="1" applyFill="1" applyBorder="1" applyAlignment="1" applyProtection="1">
      <alignment horizontal="center" vertical="center"/>
    </xf>
    <xf numFmtId="0" fontId="27" fillId="0" borderId="0" xfId="22" applyFont="1" applyFill="1"/>
    <xf numFmtId="0" fontId="15" fillId="0" borderId="3" xfId="22" applyFont="1" applyFill="1" applyBorder="1" applyAlignment="1">
      <alignment horizontal="left" vertical="center" wrapText="1"/>
    </xf>
    <xf numFmtId="1" fontId="13" fillId="0" borderId="3" xfId="22" applyNumberFormat="1" applyFont="1" applyFill="1" applyBorder="1" applyAlignment="1">
      <alignment horizontal="center" vertical="center"/>
    </xf>
    <xf numFmtId="166" fontId="13" fillId="0" borderId="3" xfId="23" applyNumberFormat="1" applyFont="1" applyFill="1" applyBorder="1" applyAlignment="1">
      <alignment horizontal="center" vertical="center" wrapText="1"/>
    </xf>
    <xf numFmtId="0" fontId="13" fillId="0" borderId="3" xfId="23" applyNumberFormat="1" applyFont="1" applyFill="1" applyBorder="1" applyAlignment="1">
      <alignment vertical="center" wrapText="1"/>
    </xf>
    <xf numFmtId="49" fontId="13" fillId="0" borderId="3" xfId="23" applyNumberFormat="1" applyFont="1" applyFill="1" applyBorder="1" applyAlignment="1">
      <alignment vertical="center" wrapText="1"/>
    </xf>
    <xf numFmtId="0" fontId="13" fillId="0" borderId="3" xfId="22" applyFont="1" applyFill="1" applyBorder="1" applyAlignment="1">
      <alignment horizontal="center" vertical="center"/>
    </xf>
    <xf numFmtId="0" fontId="31" fillId="0" borderId="3" xfId="23" applyNumberFormat="1" applyFont="1" applyFill="1" applyBorder="1" applyAlignment="1">
      <alignment vertical="center" wrapText="1"/>
    </xf>
    <xf numFmtId="3" fontId="31" fillId="0" borderId="3" xfId="23" applyNumberFormat="1" applyFont="1" applyFill="1" applyBorder="1" applyAlignment="1">
      <alignment horizontal="center" vertical="center" wrapText="1"/>
    </xf>
    <xf numFmtId="0" fontId="31" fillId="0" borderId="3" xfId="23" applyNumberFormat="1" applyFont="1" applyFill="1" applyBorder="1" applyAlignment="1">
      <alignment horizontal="left" vertical="center" wrapText="1"/>
    </xf>
    <xf numFmtId="0" fontId="33" fillId="0" borderId="0" xfId="22" applyFont="1" applyFill="1"/>
    <xf numFmtId="3" fontId="16" fillId="0" borderId="3" xfId="23" applyNumberFormat="1" applyFont="1" applyFill="1" applyBorder="1" applyAlignment="1">
      <alignment horizontal="center" vertical="center" wrapText="1"/>
    </xf>
    <xf numFmtId="0" fontId="31" fillId="0" borderId="3" xfId="23" applyNumberFormat="1" applyFont="1" applyFill="1" applyBorder="1" applyAlignment="1">
      <alignment horizontal="center" vertical="center" wrapText="1"/>
    </xf>
    <xf numFmtId="0" fontId="34" fillId="0" borderId="0" xfId="22" applyFont="1" applyFill="1"/>
    <xf numFmtId="0" fontId="19" fillId="0" borderId="0" xfId="22" applyFont="1" applyFill="1" applyAlignment="1">
      <alignment vertical="center"/>
    </xf>
    <xf numFmtId="165" fontId="13" fillId="0" borderId="3" xfId="21" applyNumberFormat="1" applyFont="1" applyFill="1" applyBorder="1" applyAlignment="1" applyProtection="1">
      <alignment horizontal="center" vertical="center"/>
    </xf>
    <xf numFmtId="165" fontId="15" fillId="0" borderId="3" xfId="21" applyNumberFormat="1" applyFont="1" applyFill="1" applyBorder="1" applyAlignment="1" applyProtection="1">
      <alignment horizontal="center" vertical="center"/>
    </xf>
    <xf numFmtId="3" fontId="13" fillId="0" borderId="3" xfId="21" applyNumberFormat="1" applyFont="1" applyFill="1" applyBorder="1" applyAlignment="1" applyProtection="1">
      <alignment horizontal="center" vertical="center"/>
    </xf>
    <xf numFmtId="49" fontId="15" fillId="0" borderId="1" xfId="22" applyNumberFormat="1" applyFont="1" applyFill="1" applyBorder="1" applyAlignment="1" applyProtection="1">
      <alignment vertical="center" wrapText="1"/>
    </xf>
    <xf numFmtId="165" fontId="15" fillId="0" borderId="3" xfId="22" applyNumberFormat="1" applyFont="1" applyFill="1" applyBorder="1" applyAlignment="1" applyProtection="1">
      <alignment horizontal="center" vertical="center" wrapText="1"/>
    </xf>
    <xf numFmtId="49" fontId="26" fillId="0" borderId="3" xfId="22" applyNumberFormat="1" applyFont="1" applyFill="1" applyBorder="1" applyAlignment="1" applyProtection="1">
      <alignment horizontal="left" vertical="center" wrapText="1"/>
    </xf>
    <xf numFmtId="165" fontId="26" fillId="0" borderId="3" xfId="22" applyNumberFormat="1" applyFont="1" applyFill="1" applyBorder="1" applyAlignment="1" applyProtection="1">
      <alignment horizontal="center" vertical="center"/>
    </xf>
    <xf numFmtId="3" fontId="19" fillId="0" borderId="3" xfId="23" applyNumberFormat="1" applyFont="1" applyFill="1" applyBorder="1" applyAlignment="1">
      <alignment horizontal="center" vertical="center" wrapText="1"/>
    </xf>
    <xf numFmtId="165" fontId="19" fillId="0" borderId="3" xfId="22" applyNumberFormat="1" applyFont="1" applyFill="1" applyBorder="1" applyAlignment="1" applyProtection="1">
      <alignment horizontal="center" vertical="center"/>
    </xf>
    <xf numFmtId="0" fontId="23" fillId="0" borderId="0" xfId="22" applyFont="1" applyFill="1"/>
    <xf numFmtId="0" fontId="23" fillId="0" borderId="0" xfId="22" applyFont="1" applyFill="1" applyAlignment="1">
      <alignment horizontal="left" vertical="center"/>
    </xf>
    <xf numFmtId="0" fontId="23" fillId="0" borderId="0" xfId="22" applyFont="1" applyFill="1" applyAlignment="1">
      <alignment horizontal="center"/>
    </xf>
    <xf numFmtId="0" fontId="24" fillId="0" borderId="0" xfId="22" applyFont="1" applyFill="1" applyAlignment="1">
      <alignment horizontal="left" vertical="center"/>
    </xf>
    <xf numFmtId="0" fontId="24" fillId="0" borderId="0" xfId="22" applyFont="1" applyFill="1" applyAlignment="1">
      <alignment horizontal="center" vertical="center"/>
    </xf>
    <xf numFmtId="0" fontId="43" fillId="0" borderId="2" xfId="0" applyFont="1" applyFill="1" applyBorder="1" applyAlignment="1" applyProtection="1">
      <alignment horizontal="center" vertical="center" wrapText="1"/>
    </xf>
    <xf numFmtId="0" fontId="43" fillId="0" borderId="2" xfId="0" applyFont="1" applyFill="1" applyBorder="1" applyAlignment="1" applyProtection="1">
      <alignment horizontal="left" vertical="center" wrapText="1"/>
    </xf>
    <xf numFmtId="166" fontId="42" fillId="0" borderId="3" xfId="25" applyNumberFormat="1" applyFont="1" applyFill="1" applyBorder="1" applyAlignment="1">
      <alignment horizontal="center" vertical="center"/>
    </xf>
    <xf numFmtId="0" fontId="43" fillId="0" borderId="3" xfId="0" applyFont="1" applyFill="1" applyBorder="1" applyAlignment="1" applyProtection="1">
      <alignment horizontal="left" vertical="center" wrapText="1"/>
    </xf>
    <xf numFmtId="49" fontId="43" fillId="0" borderId="3" xfId="0" applyNumberFormat="1" applyFont="1" applyFill="1" applyBorder="1" applyAlignment="1" applyProtection="1">
      <alignment horizontal="center" vertical="center" wrapText="1"/>
    </xf>
    <xf numFmtId="0" fontId="44" fillId="0" borderId="3" xfId="0" applyFont="1" applyFill="1" applyBorder="1" applyAlignment="1" applyProtection="1">
      <alignment horizontal="center" vertical="center" wrapText="1"/>
    </xf>
    <xf numFmtId="0" fontId="44" fillId="0" borderId="2" xfId="0" applyFont="1" applyFill="1" applyBorder="1" applyAlignment="1" applyProtection="1">
      <alignment horizontal="center" vertical="center" wrapText="1"/>
    </xf>
    <xf numFmtId="49" fontId="44" fillId="0" borderId="3" xfId="0" applyNumberFormat="1" applyFont="1" applyFill="1" applyBorder="1" applyAlignment="1" applyProtection="1">
      <alignment horizontal="center" vertical="center" wrapText="1"/>
    </xf>
    <xf numFmtId="167" fontId="43" fillId="0" borderId="3" xfId="0" applyNumberFormat="1" applyFont="1" applyFill="1" applyBorder="1" applyAlignment="1" applyProtection="1">
      <alignment horizontal="left" vertical="center" wrapText="1"/>
    </xf>
    <xf numFmtId="49" fontId="43" fillId="0" borderId="3" xfId="0" applyNumberFormat="1" applyFont="1" applyFill="1" applyBorder="1" applyAlignment="1" applyProtection="1">
      <alignment horizontal="center" vertical="center"/>
    </xf>
    <xf numFmtId="49" fontId="43" fillId="0" borderId="4" xfId="0" applyNumberFormat="1" applyFont="1" applyFill="1" applyBorder="1" applyAlignment="1" applyProtection="1">
      <alignment horizontal="center" vertical="center"/>
    </xf>
    <xf numFmtId="0" fontId="43" fillId="0" borderId="3" xfId="0" applyFont="1" applyFill="1" applyBorder="1" applyAlignment="1" applyProtection="1">
      <alignment vertical="center" wrapText="1"/>
    </xf>
    <xf numFmtId="0" fontId="43" fillId="0" borderId="3" xfId="0" applyFont="1" applyFill="1" applyBorder="1" applyAlignment="1">
      <alignment horizontal="center" vertical="center"/>
    </xf>
    <xf numFmtId="0" fontId="43" fillId="0" borderId="3" xfId="0" applyFont="1" applyFill="1" applyBorder="1" applyAlignment="1">
      <alignment vertical="center" wrapText="1"/>
    </xf>
    <xf numFmtId="0" fontId="43" fillId="0" borderId="3" xfId="0" applyFont="1" applyFill="1" applyBorder="1" applyAlignment="1">
      <alignment horizontal="justify" vertical="center" wrapText="1"/>
    </xf>
    <xf numFmtId="0" fontId="43" fillId="0" borderId="3" xfId="0" applyFont="1" applyFill="1" applyBorder="1" applyAlignment="1" applyProtection="1">
      <alignment horizontal="center" vertical="center"/>
    </xf>
    <xf numFmtId="0" fontId="43" fillId="0" borderId="3" xfId="22" applyFont="1" applyFill="1" applyBorder="1" applyAlignment="1" applyProtection="1">
      <alignment horizontal="left" vertical="center" wrapText="1"/>
    </xf>
    <xf numFmtId="0" fontId="45" fillId="0" borderId="3" xfId="0" applyFont="1" applyFill="1" applyBorder="1" applyAlignment="1">
      <alignment horizontal="center" vertical="center" wrapText="1"/>
    </xf>
    <xf numFmtId="0" fontId="44" fillId="0" borderId="3" xfId="0" applyFont="1" applyFill="1" applyBorder="1" applyAlignment="1">
      <alignment horizontal="center" vertical="center" wrapText="1"/>
    </xf>
    <xf numFmtId="49" fontId="44" fillId="0" borderId="3" xfId="0" applyNumberFormat="1" applyFont="1" applyFill="1" applyBorder="1" applyAlignment="1">
      <alignment horizontal="center" vertical="center" wrapText="1"/>
    </xf>
    <xf numFmtId="3" fontId="44" fillId="0" borderId="3" xfId="0" applyNumberFormat="1" applyFont="1" applyFill="1" applyBorder="1" applyAlignment="1" applyProtection="1">
      <alignment horizontal="center" vertical="center" wrapText="1"/>
    </xf>
    <xf numFmtId="49" fontId="44" fillId="0" borderId="3" xfId="0" applyNumberFormat="1" applyFont="1" applyFill="1" applyBorder="1" applyAlignment="1" applyProtection="1">
      <alignment horizontal="center" vertical="center"/>
    </xf>
    <xf numFmtId="165" fontId="44" fillId="0" borderId="3" xfId="0" applyNumberFormat="1" applyFont="1" applyFill="1" applyBorder="1" applyAlignment="1" applyProtection="1">
      <alignment horizontal="center" vertical="center" wrapText="1"/>
    </xf>
    <xf numFmtId="166" fontId="44" fillId="0" borderId="3" xfId="0" applyNumberFormat="1" applyFont="1" applyFill="1" applyBorder="1" applyAlignment="1" applyProtection="1">
      <alignment horizontal="center" vertical="center" wrapText="1"/>
    </xf>
    <xf numFmtId="1" fontId="44" fillId="0" borderId="3" xfId="0" applyNumberFormat="1" applyFont="1" applyFill="1" applyBorder="1" applyAlignment="1" applyProtection="1">
      <alignment horizontal="center" vertical="center" wrapText="1"/>
    </xf>
    <xf numFmtId="0" fontId="44" fillId="0" borderId="3" xfId="0" applyFont="1" applyFill="1" applyBorder="1" applyAlignment="1" applyProtection="1">
      <alignment horizontal="center" vertical="center"/>
    </xf>
    <xf numFmtId="0" fontId="43" fillId="0" borderId="1" xfId="0" applyFont="1" applyFill="1" applyBorder="1" applyAlignment="1" applyProtection="1">
      <alignment vertical="center" wrapText="1"/>
    </xf>
    <xf numFmtId="166" fontId="44" fillId="0" borderId="1" xfId="0" applyNumberFormat="1" applyFont="1" applyFill="1" applyBorder="1" applyAlignment="1" applyProtection="1">
      <alignment horizontal="center" vertical="center" wrapText="1"/>
    </xf>
    <xf numFmtId="49" fontId="43" fillId="0" borderId="3" xfId="26" applyNumberFormat="1" applyFont="1" applyFill="1" applyBorder="1" applyAlignment="1">
      <alignment horizontal="center" vertical="center" wrapText="1"/>
    </xf>
    <xf numFmtId="49" fontId="43" fillId="0" borderId="3" xfId="26" applyNumberFormat="1" applyFont="1" applyFill="1" applyBorder="1" applyAlignment="1" applyProtection="1">
      <alignment horizontal="center" vertical="center" wrapText="1"/>
    </xf>
    <xf numFmtId="49" fontId="43" fillId="0" borderId="1" xfId="26" applyNumberFormat="1" applyFont="1" applyFill="1" applyBorder="1" applyAlignment="1">
      <alignment horizontal="center" vertical="center" wrapText="1"/>
    </xf>
    <xf numFmtId="0" fontId="43" fillId="0" borderId="3" xfId="26" applyFont="1" applyFill="1" applyBorder="1" applyAlignment="1">
      <alignment horizontal="center" vertical="center" wrapText="1"/>
    </xf>
    <xf numFmtId="49" fontId="43" fillId="0" borderId="3" xfId="26" applyNumberFormat="1" applyFont="1" applyFill="1" applyBorder="1" applyAlignment="1" applyProtection="1">
      <alignment horizontal="center" vertical="center"/>
    </xf>
    <xf numFmtId="0" fontId="43" fillId="0" borderId="3" xfId="26" applyFont="1" applyFill="1" applyBorder="1" applyAlignment="1" applyProtection="1">
      <alignment horizontal="center" vertical="center"/>
    </xf>
    <xf numFmtId="0" fontId="43" fillId="0" borderId="3" xfId="26" applyFont="1" applyFill="1" applyBorder="1" applyAlignment="1" applyProtection="1">
      <alignment horizontal="center" vertical="center" wrapText="1"/>
    </xf>
    <xf numFmtId="3" fontId="43" fillId="0" borderId="3" xfId="26" applyNumberFormat="1" applyFont="1" applyFill="1" applyBorder="1" applyAlignment="1" applyProtection="1">
      <alignment horizontal="center" vertical="center" wrapText="1"/>
    </xf>
    <xf numFmtId="0" fontId="43" fillId="0" borderId="3" xfId="26" applyFont="1" applyFill="1" applyBorder="1" applyAlignment="1">
      <alignment horizontal="center" vertical="center"/>
    </xf>
    <xf numFmtId="49" fontId="43" fillId="0" borderId="2" xfId="26" applyNumberFormat="1" applyFont="1" applyFill="1" applyBorder="1" applyAlignment="1" applyProtection="1">
      <alignment horizontal="center" vertical="center" wrapText="1"/>
    </xf>
    <xf numFmtId="1" fontId="43" fillId="0" borderId="3" xfId="26" applyNumberFormat="1" applyFont="1" applyFill="1" applyBorder="1" applyAlignment="1" applyProtection="1">
      <alignment horizontal="center" vertical="center" wrapText="1"/>
    </xf>
    <xf numFmtId="3" fontId="43" fillId="0" borderId="3" xfId="27" applyNumberFormat="1" applyFont="1" applyFill="1" applyBorder="1" applyAlignment="1" applyProtection="1">
      <alignment horizontal="center" vertical="center" wrapText="1"/>
    </xf>
    <xf numFmtId="3" fontId="44" fillId="0" borderId="3" xfId="21" applyNumberFormat="1" applyFont="1" applyFill="1" applyBorder="1" applyAlignment="1" applyProtection="1">
      <alignment horizontal="center" vertical="center" wrapText="1"/>
    </xf>
    <xf numFmtId="49" fontId="13" fillId="0" borderId="3" xfId="23" applyNumberFormat="1" applyFont="1" applyFill="1" applyBorder="1" applyAlignment="1">
      <alignment horizontal="center" vertical="center" wrapText="1"/>
    </xf>
    <xf numFmtId="3" fontId="29" fillId="0" borderId="3" xfId="23" applyNumberFormat="1" applyFont="1" applyFill="1" applyBorder="1" applyAlignment="1">
      <alignment horizontal="center" vertical="center" wrapText="1"/>
    </xf>
    <xf numFmtId="3" fontId="13" fillId="0" borderId="3" xfId="22" applyNumberFormat="1" applyFont="1" applyFill="1" applyBorder="1" applyAlignment="1">
      <alignment horizontal="center" vertical="center"/>
    </xf>
    <xf numFmtId="9" fontId="13" fillId="0" borderId="3" xfId="25" applyFont="1" applyFill="1" applyBorder="1" applyAlignment="1">
      <alignment horizontal="center" vertical="center"/>
    </xf>
    <xf numFmtId="168" fontId="13" fillId="0" borderId="3" xfId="23" applyNumberFormat="1" applyFont="1" applyFill="1" applyBorder="1" applyAlignment="1">
      <alignment horizontal="center" vertical="center" wrapText="1"/>
    </xf>
    <xf numFmtId="0" fontId="19" fillId="0" borderId="3" xfId="22" applyFont="1" applyFill="1" applyBorder="1" applyAlignment="1">
      <alignment horizontal="center" vertical="center" wrapText="1"/>
    </xf>
    <xf numFmtId="0" fontId="46" fillId="0" borderId="0" xfId="0" applyFont="1" applyFill="1" applyAlignment="1">
      <alignment horizontal="right" vertical="center"/>
    </xf>
    <xf numFmtId="0" fontId="47" fillId="0" borderId="0" xfId="0" applyFont="1" applyFill="1"/>
    <xf numFmtId="0" fontId="47" fillId="0" borderId="3" xfId="0" applyFont="1" applyFill="1" applyBorder="1" applyAlignment="1">
      <alignment horizontal="center" vertical="center"/>
    </xf>
    <xf numFmtId="165" fontId="48" fillId="0" borderId="3" xfId="0" applyNumberFormat="1" applyFont="1" applyFill="1" applyBorder="1" applyAlignment="1">
      <alignment horizontal="center" vertical="center" wrapText="1"/>
    </xf>
    <xf numFmtId="0" fontId="29" fillId="0" borderId="3" xfId="0" applyFont="1" applyFill="1" applyBorder="1" applyAlignment="1" applyProtection="1">
      <alignment horizontal="left" vertical="center" wrapText="1"/>
    </xf>
    <xf numFmtId="165" fontId="13" fillId="0" borderId="3" xfId="0" applyNumberFormat="1" applyFont="1" applyFill="1" applyBorder="1" applyAlignment="1" applyProtection="1">
      <alignment horizontal="center" vertical="center" wrapText="1"/>
    </xf>
    <xf numFmtId="165" fontId="47" fillId="0" borderId="3" xfId="0" applyNumberFormat="1" applyFont="1" applyFill="1" applyBorder="1" applyAlignment="1">
      <alignment horizontal="center" vertical="center" wrapText="1"/>
    </xf>
    <xf numFmtId="0" fontId="47" fillId="0" borderId="3" xfId="0" applyFont="1" applyFill="1" applyBorder="1" applyAlignment="1">
      <alignment horizontal="left" vertical="center" wrapText="1"/>
    </xf>
    <xf numFmtId="165" fontId="13" fillId="0" borderId="3" xfId="0" applyNumberFormat="1" applyFont="1" applyFill="1" applyBorder="1" applyAlignment="1">
      <alignment horizontal="center" vertical="center" wrapText="1"/>
    </xf>
    <xf numFmtId="0" fontId="48" fillId="0" borderId="0" xfId="0" applyFont="1" applyFill="1"/>
    <xf numFmtId="0" fontId="47" fillId="0" borderId="3" xfId="0" applyFont="1" applyFill="1" applyBorder="1" applyAlignment="1">
      <alignment horizontal="center"/>
    </xf>
    <xf numFmtId="0" fontId="29" fillId="0" borderId="3" xfId="0" applyFont="1" applyFill="1" applyBorder="1" applyAlignment="1">
      <alignment horizontal="justify" vertical="center" wrapText="1"/>
    </xf>
    <xf numFmtId="0" fontId="29" fillId="0" borderId="3" xfId="0" applyFont="1" applyFill="1" applyBorder="1" applyAlignment="1">
      <alignment vertical="top" wrapText="1"/>
    </xf>
    <xf numFmtId="167" fontId="29" fillId="0" borderId="3" xfId="0" applyNumberFormat="1" applyFont="1" applyFill="1" applyBorder="1" applyAlignment="1" applyProtection="1">
      <alignment horizontal="left" vertical="center" wrapText="1"/>
    </xf>
    <xf numFmtId="0" fontId="29" fillId="0" borderId="3" xfId="22" applyFont="1" applyFill="1" applyBorder="1" applyAlignment="1" applyProtection="1">
      <alignment horizontal="left" vertical="center" wrapText="1"/>
    </xf>
    <xf numFmtId="0" fontId="29" fillId="0" borderId="2" xfId="0" applyFont="1" applyFill="1" applyBorder="1" applyAlignment="1" applyProtection="1">
      <alignment horizontal="left" vertical="center" wrapText="1"/>
    </xf>
    <xf numFmtId="165" fontId="13" fillId="0" borderId="3" xfId="1" applyNumberFormat="1"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49" fontId="13" fillId="0" borderId="3" xfId="0" applyNumberFormat="1" applyFont="1" applyFill="1" applyBorder="1" applyAlignment="1" applyProtection="1">
      <alignment horizontal="center" vertical="center" wrapText="1"/>
    </xf>
    <xf numFmtId="49"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3" fontId="13" fillId="0" borderId="3" xfId="0" applyNumberFormat="1" applyFont="1" applyFill="1" applyBorder="1" applyAlignment="1" applyProtection="1">
      <alignment horizontal="center" vertical="center" wrapText="1"/>
    </xf>
    <xf numFmtId="0" fontId="13" fillId="0" borderId="3" xfId="0" applyFont="1" applyFill="1" applyBorder="1" applyAlignment="1">
      <alignment vertical="top" wrapText="1"/>
    </xf>
    <xf numFmtId="0" fontId="13" fillId="0" borderId="3" xfId="0" applyFont="1" applyFill="1" applyBorder="1" applyAlignment="1" applyProtection="1">
      <alignment horizontal="left" vertical="center" wrapText="1"/>
    </xf>
    <xf numFmtId="1" fontId="13" fillId="0" borderId="3" xfId="0" applyNumberFormat="1"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xf>
    <xf numFmtId="3" fontId="13" fillId="0" borderId="3" xfId="1" applyNumberFormat="1" applyFont="1" applyFill="1" applyBorder="1" applyAlignment="1" applyProtection="1">
      <alignment horizontal="center" vertical="center" wrapText="1"/>
    </xf>
    <xf numFmtId="3" fontId="13" fillId="0" borderId="3" xfId="0" applyNumberFormat="1" applyFont="1" applyFill="1" applyBorder="1" applyAlignment="1">
      <alignment horizontal="center" vertical="center" wrapText="1"/>
    </xf>
    <xf numFmtId="3" fontId="47" fillId="0" borderId="3" xfId="0" applyNumberFormat="1" applyFont="1" applyFill="1" applyBorder="1" applyAlignment="1">
      <alignment horizontal="center" vertical="center" wrapText="1"/>
    </xf>
    <xf numFmtId="168" fontId="47" fillId="0" borderId="3" xfId="0" applyNumberFormat="1" applyFont="1" applyFill="1" applyBorder="1" applyAlignment="1">
      <alignment horizontal="center" vertical="center" wrapText="1"/>
    </xf>
    <xf numFmtId="168" fontId="13" fillId="0" borderId="3" xfId="0" applyNumberFormat="1" applyFont="1" applyFill="1" applyBorder="1" applyAlignment="1" applyProtection="1">
      <alignment horizontal="center" vertical="center" wrapText="1"/>
    </xf>
    <xf numFmtId="165" fontId="29" fillId="0" borderId="3" xfId="0" applyNumberFormat="1" applyFont="1" applyFill="1" applyBorder="1" applyAlignment="1">
      <alignment horizontal="center" vertical="center" wrapText="1"/>
    </xf>
    <xf numFmtId="165" fontId="49" fillId="0" borderId="3" xfId="0" applyNumberFormat="1" applyFont="1" applyFill="1" applyBorder="1" applyAlignment="1">
      <alignment horizontal="center" vertical="center" wrapText="1"/>
    </xf>
    <xf numFmtId="0" fontId="29" fillId="0" borderId="3" xfId="0" applyFont="1" applyFill="1" applyBorder="1" applyAlignment="1">
      <alignment horizontal="left" vertical="center" wrapText="1"/>
    </xf>
    <xf numFmtId="49" fontId="47" fillId="0" borderId="3" xfId="0" applyNumberFormat="1" applyFont="1" applyFill="1" applyBorder="1" applyAlignment="1">
      <alignment horizontal="center" vertical="center" wrapText="1"/>
    </xf>
    <xf numFmtId="49" fontId="29" fillId="0" borderId="3" xfId="0" applyNumberFormat="1" applyFont="1" applyFill="1" applyBorder="1" applyAlignment="1" applyProtection="1">
      <alignment horizontal="center" vertical="center" wrapText="1"/>
    </xf>
    <xf numFmtId="165" fontId="48" fillId="0" borderId="0" xfId="0" applyNumberFormat="1" applyFont="1" applyFill="1"/>
    <xf numFmtId="49" fontId="29" fillId="0" borderId="3" xfId="26" applyNumberFormat="1" applyFont="1" applyFill="1" applyBorder="1" applyAlignment="1" applyProtection="1">
      <alignment horizontal="center" vertical="center" wrapText="1"/>
    </xf>
    <xf numFmtId="9" fontId="42" fillId="0" borderId="3" xfId="25" applyFont="1" applyFill="1" applyBorder="1" applyAlignment="1">
      <alignment horizontal="center" vertical="center"/>
    </xf>
    <xf numFmtId="0" fontId="19" fillId="0" borderId="0" xfId="22" applyFont="1" applyFill="1" applyAlignment="1">
      <alignment horizontal="center" vertical="center"/>
    </xf>
    <xf numFmtId="0" fontId="51" fillId="0" borderId="0" xfId="0" applyFont="1" applyFill="1"/>
    <xf numFmtId="0" fontId="53" fillId="0" borderId="0" xfId="0" applyFont="1" applyFill="1"/>
    <xf numFmtId="0" fontId="52" fillId="0" borderId="0" xfId="0" applyFont="1" applyFill="1" applyBorder="1" applyAlignment="1">
      <alignment horizontal="right" vertical="center" wrapText="1"/>
    </xf>
    <xf numFmtId="0" fontId="52" fillId="0" borderId="0" xfId="0" applyFont="1" applyFill="1" applyBorder="1" applyAlignment="1" applyProtection="1">
      <alignment horizontal="left" vertical="center" wrapText="1"/>
    </xf>
    <xf numFmtId="0" fontId="51" fillId="0" borderId="0" xfId="0" applyFont="1" applyFill="1" applyBorder="1" applyAlignment="1">
      <alignment horizontal="left" vertical="top"/>
    </xf>
    <xf numFmtId="0" fontId="51" fillId="0" borderId="0" xfId="0" applyFont="1" applyFill="1" applyBorder="1" applyAlignment="1">
      <alignment horizontal="left"/>
    </xf>
    <xf numFmtId="165" fontId="53" fillId="0" borderId="0" xfId="0" applyNumberFormat="1" applyFont="1" applyFill="1"/>
    <xf numFmtId="0" fontId="54" fillId="0" borderId="0" xfId="0" applyFont="1" applyFill="1" applyBorder="1" applyAlignment="1">
      <alignment vertical="center"/>
    </xf>
    <xf numFmtId="165" fontId="54" fillId="0" borderId="0" xfId="0" applyNumberFormat="1" applyFont="1" applyFill="1" applyBorder="1" applyAlignment="1">
      <alignment vertical="center"/>
    </xf>
    <xf numFmtId="0" fontId="52" fillId="0" borderId="0" xfId="23" applyNumberFormat="1" applyFont="1" applyFill="1" applyBorder="1" applyAlignment="1">
      <alignment horizontal="center" vertical="center" wrapText="1"/>
    </xf>
    <xf numFmtId="0" fontId="52" fillId="0" borderId="0" xfId="23" applyNumberFormat="1" applyFont="1" applyFill="1" applyBorder="1" applyAlignment="1">
      <alignment horizontal="center" vertical="center" wrapText="1" readingOrder="1"/>
    </xf>
    <xf numFmtId="0" fontId="54" fillId="0" borderId="3" xfId="23" applyNumberFormat="1" applyFont="1" applyFill="1" applyBorder="1" applyAlignment="1">
      <alignment horizontal="left" vertical="center" wrapText="1" readingOrder="1"/>
    </xf>
    <xf numFmtId="165" fontId="54" fillId="0" borderId="3" xfId="23" applyNumberFormat="1" applyFont="1" applyFill="1" applyBorder="1" applyAlignment="1">
      <alignment horizontal="center" vertical="center" wrapText="1" readingOrder="1"/>
    </xf>
    <xf numFmtId="165" fontId="54" fillId="0" borderId="0" xfId="23" applyNumberFormat="1" applyFont="1" applyFill="1" applyBorder="1" applyAlignment="1">
      <alignment horizontal="center" vertical="center" wrapText="1" readingOrder="1"/>
    </xf>
    <xf numFmtId="0" fontId="52" fillId="0" borderId="3" xfId="23" applyNumberFormat="1" applyFont="1" applyFill="1" applyBorder="1" applyAlignment="1">
      <alignment horizontal="left" vertical="center" wrapText="1" readingOrder="1"/>
    </xf>
    <xf numFmtId="165" fontId="52" fillId="0" borderId="3" xfId="23" applyNumberFormat="1" applyFont="1" applyFill="1" applyBorder="1" applyAlignment="1">
      <alignment horizontal="center" vertical="center" wrapText="1" readingOrder="1"/>
    </xf>
    <xf numFmtId="165" fontId="52" fillId="0" borderId="0" xfId="23" applyNumberFormat="1" applyFont="1" applyFill="1" applyBorder="1" applyAlignment="1">
      <alignment horizontal="center" vertical="center" wrapText="1" readingOrder="1"/>
    </xf>
    <xf numFmtId="165" fontId="56" fillId="0" borderId="3" xfId="23" applyNumberFormat="1" applyFont="1" applyFill="1" applyBorder="1" applyAlignment="1">
      <alignment horizontal="center" vertical="center" wrapText="1" readingOrder="1"/>
    </xf>
    <xf numFmtId="0" fontId="52" fillId="0" borderId="0" xfId="0" applyFont="1" applyFill="1"/>
    <xf numFmtId="4" fontId="52" fillId="0" borderId="0" xfId="0" applyNumberFormat="1" applyFont="1" applyFill="1"/>
    <xf numFmtId="0" fontId="56" fillId="0" borderId="0" xfId="0" applyFont="1" applyFill="1"/>
    <xf numFmtId="0" fontId="52" fillId="0" borderId="0" xfId="0" applyFont="1" applyFill="1" applyAlignment="1">
      <alignment vertical="top" wrapText="1"/>
    </xf>
    <xf numFmtId="4" fontId="56" fillId="0" borderId="0" xfId="0" applyNumberFormat="1" applyFont="1" applyFill="1"/>
    <xf numFmtId="165" fontId="18" fillId="0" borderId="3" xfId="0" applyNumberFormat="1" applyFont="1" applyFill="1" applyBorder="1" applyAlignment="1">
      <alignment horizontal="center" vertical="center"/>
    </xf>
    <xf numFmtId="9" fontId="0" fillId="0" borderId="0" xfId="25" applyFont="1" applyFill="1"/>
    <xf numFmtId="0" fontId="61" fillId="0" borderId="0" xfId="22" applyFont="1" applyFill="1" applyAlignment="1">
      <alignment horizontal="center" vertical="center"/>
    </xf>
    <xf numFmtId="0" fontId="52" fillId="0" borderId="1" xfId="0" applyFont="1" applyFill="1" applyBorder="1" applyAlignment="1">
      <alignment horizontal="center" vertical="center" wrapText="1"/>
    </xf>
    <xf numFmtId="0" fontId="52" fillId="0" borderId="5"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3" xfId="23" applyNumberFormat="1" applyFont="1" applyFill="1" applyBorder="1" applyAlignment="1">
      <alignment horizontal="center" vertical="center" wrapText="1" readingOrder="1"/>
    </xf>
    <xf numFmtId="0" fontId="54" fillId="0" borderId="0" xfId="23" applyNumberFormat="1" applyFont="1" applyFill="1" applyBorder="1" applyAlignment="1">
      <alignment horizontal="center" vertical="center" wrapText="1" readingOrder="1"/>
    </xf>
    <xf numFmtId="9" fontId="42" fillId="0" borderId="3" xfId="25" applyFont="1" applyFill="1" applyBorder="1" applyAlignment="1">
      <alignment horizontal="center" vertical="center" wrapText="1"/>
    </xf>
    <xf numFmtId="0" fontId="29" fillId="0" borderId="3" xfId="0" applyFont="1" applyFill="1" applyBorder="1" applyAlignment="1">
      <alignment horizontal="center" vertical="center" wrapText="1"/>
    </xf>
    <xf numFmtId="0" fontId="46" fillId="0" borderId="0" xfId="0" applyFont="1" applyFill="1" applyAlignment="1">
      <alignment horizontal="center"/>
    </xf>
    <xf numFmtId="0" fontId="52" fillId="0" borderId="3" xfId="23" applyNumberFormat="1"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2" fillId="0" borderId="1" xfId="0" applyFont="1" applyFill="1" applyBorder="1" applyAlignment="1">
      <alignment horizontal="left" vertical="center" wrapText="1"/>
    </xf>
    <xf numFmtId="0" fontId="52" fillId="0" borderId="5" xfId="0" applyFont="1" applyFill="1" applyBorder="1" applyAlignment="1">
      <alignment horizontal="left" vertical="center" wrapText="1"/>
    </xf>
    <xf numFmtId="0" fontId="52" fillId="0" borderId="2" xfId="0" applyFont="1" applyFill="1" applyBorder="1" applyAlignment="1">
      <alignment horizontal="left" vertical="center" wrapText="1"/>
    </xf>
    <xf numFmtId="0" fontId="62" fillId="0" borderId="0" xfId="0" applyFont="1" applyFill="1"/>
    <xf numFmtId="0" fontId="0" fillId="0" borderId="0" xfId="0" applyFont="1" applyFill="1"/>
    <xf numFmtId="0" fontId="0" fillId="0" borderId="0" xfId="0" applyFont="1" applyFill="1" applyAlignment="1">
      <alignment vertical="center"/>
    </xf>
    <xf numFmtId="0" fontId="18" fillId="0" borderId="3" xfId="0" applyFont="1" applyFill="1" applyBorder="1" applyAlignment="1">
      <alignment vertical="center" wrapText="1"/>
    </xf>
    <xf numFmtId="166" fontId="18" fillId="0" borderId="3" xfId="0" applyNumberFormat="1" applyFont="1" applyFill="1" applyBorder="1" applyAlignment="1">
      <alignment horizontal="center" vertical="center" wrapText="1"/>
    </xf>
    <xf numFmtId="165" fontId="14" fillId="0" borderId="3" xfId="0" applyNumberFormat="1" applyFont="1" applyFill="1" applyBorder="1" applyAlignment="1">
      <alignment horizontal="center" vertical="center" wrapText="1"/>
    </xf>
    <xf numFmtId="0" fontId="63" fillId="0" borderId="0" xfId="0" applyFont="1" applyFill="1"/>
    <xf numFmtId="165" fontId="0" fillId="0" borderId="0" xfId="0" applyNumberFormat="1" applyFont="1" applyFill="1"/>
    <xf numFmtId="4" fontId="13" fillId="0" borderId="3" xfId="23" applyNumberFormat="1"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left" vertical="center" wrapText="1"/>
    </xf>
    <xf numFmtId="166" fontId="42" fillId="0" borderId="3" xfId="25" applyNumberFormat="1" applyFont="1" applyFill="1" applyBorder="1" applyAlignment="1">
      <alignment horizontal="center" vertical="center" wrapText="1"/>
    </xf>
    <xf numFmtId="166" fontId="42" fillId="0" borderId="3" xfId="48" applyNumberFormat="1" applyFont="1" applyFill="1" applyBorder="1" applyAlignment="1">
      <alignment horizontal="center" vertical="center"/>
    </xf>
    <xf numFmtId="166" fontId="42" fillId="0" borderId="3" xfId="48" applyNumberFormat="1" applyFont="1" applyFill="1" applyBorder="1" applyAlignment="1">
      <alignment horizontal="center" vertical="center" wrapText="1"/>
    </xf>
    <xf numFmtId="0" fontId="42" fillId="0" borderId="3" xfId="25" applyNumberFormat="1" applyFont="1" applyFill="1" applyBorder="1" applyAlignment="1">
      <alignment horizontal="center" vertical="center" wrapText="1"/>
    </xf>
    <xf numFmtId="3" fontId="43" fillId="0" borderId="3" xfId="0" applyNumberFormat="1" applyFont="1" applyFill="1" applyBorder="1" applyAlignment="1" applyProtection="1">
      <alignment horizontal="center" vertical="center" wrapText="1"/>
    </xf>
    <xf numFmtId="169" fontId="42" fillId="0" borderId="3" xfId="0" applyNumberFormat="1" applyFont="1" applyFill="1" applyBorder="1" applyAlignment="1">
      <alignment horizontal="center" vertical="center"/>
    </xf>
    <xf numFmtId="0" fontId="42" fillId="0" borderId="3" xfId="48" applyNumberFormat="1" applyFont="1" applyFill="1" applyBorder="1" applyAlignment="1">
      <alignment horizontal="center" vertical="center" wrapText="1"/>
    </xf>
    <xf numFmtId="0" fontId="42" fillId="0" borderId="1" xfId="0" applyFont="1" applyFill="1" applyBorder="1" applyAlignment="1">
      <alignment horizontal="center" vertical="center"/>
    </xf>
    <xf numFmtId="166" fontId="42" fillId="0" borderId="5" xfId="25" applyNumberFormat="1" applyFont="1" applyFill="1" applyBorder="1" applyAlignment="1">
      <alignment horizontal="center" vertical="center" wrapText="1"/>
    </xf>
    <xf numFmtId="3" fontId="42" fillId="0" borderId="3" xfId="0" applyNumberFormat="1" applyFont="1" applyFill="1" applyBorder="1" applyAlignment="1">
      <alignment horizontal="center" vertical="center"/>
    </xf>
    <xf numFmtId="166" fontId="42" fillId="0" borderId="3" xfId="0" applyNumberFormat="1" applyFont="1" applyFill="1" applyBorder="1" applyAlignment="1">
      <alignment horizontal="center" vertical="center"/>
    </xf>
    <xf numFmtId="0" fontId="23" fillId="0" borderId="0" xfId="0" applyFont="1" applyFill="1"/>
    <xf numFmtId="0" fontId="37" fillId="0" borderId="0" xfId="0" applyFont="1" applyFill="1"/>
    <xf numFmtId="0" fontId="42" fillId="0" borderId="0" xfId="0" applyFont="1" applyFill="1"/>
    <xf numFmtId="0" fontId="23" fillId="0" borderId="0" xfId="0" applyFont="1" applyFill="1" applyAlignment="1">
      <alignment horizontal="center" vertical="center"/>
    </xf>
    <xf numFmtId="165" fontId="23" fillId="0" borderId="0" xfId="0" applyNumberFormat="1" applyFont="1" applyFill="1" applyAlignment="1">
      <alignment horizontal="center" vertical="center"/>
    </xf>
    <xf numFmtId="166" fontId="23" fillId="0" borderId="0" xfId="0" applyNumberFormat="1" applyFont="1" applyFill="1" applyAlignment="1">
      <alignment horizontal="center" vertical="center"/>
    </xf>
    <xf numFmtId="3" fontId="13" fillId="0" borderId="3" xfId="23" applyNumberFormat="1" applyFont="1" applyFill="1" applyBorder="1" applyAlignment="1">
      <alignment horizontal="left" vertical="center" wrapText="1"/>
    </xf>
    <xf numFmtId="3" fontId="29" fillId="0" borderId="3" xfId="26" applyNumberFormat="1" applyFont="1" applyFill="1" applyBorder="1" applyAlignment="1" applyProtection="1">
      <alignment horizontal="center" vertical="center" wrapText="1"/>
    </xf>
    <xf numFmtId="0" fontId="29" fillId="0" borderId="3" xfId="26" applyFont="1" applyFill="1" applyBorder="1" applyAlignment="1">
      <alignment horizontal="center" vertical="center" wrapText="1"/>
    </xf>
    <xf numFmtId="49" fontId="29" fillId="0" borderId="3" xfId="26" applyNumberFormat="1" applyFont="1" applyFill="1" applyBorder="1" applyAlignment="1">
      <alignment horizontal="center" vertical="center" wrapText="1"/>
    </xf>
    <xf numFmtId="166" fontId="42" fillId="0" borderId="0" xfId="0" applyNumberFormat="1" applyFont="1" applyFill="1" applyAlignment="1">
      <alignment horizontal="right" vertical="center" wrapText="1"/>
    </xf>
    <xf numFmtId="1" fontId="42" fillId="0" borderId="3" xfId="0" applyNumberFormat="1" applyFont="1" applyFill="1" applyBorder="1" applyAlignment="1">
      <alignment horizontal="center" vertical="center" wrapText="1"/>
    </xf>
    <xf numFmtId="9" fontId="13" fillId="0" borderId="3" xfId="25" applyFont="1" applyFill="1" applyBorder="1" applyAlignment="1">
      <alignment horizontal="center" vertical="center" wrapText="1"/>
    </xf>
    <xf numFmtId="0" fontId="18" fillId="0" borderId="3"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57" fillId="0" borderId="3" xfId="0" applyFont="1" applyFill="1" applyBorder="1" applyAlignment="1">
      <alignment vertical="center" wrapText="1"/>
    </xf>
    <xf numFmtId="0" fontId="52" fillId="0" borderId="3" xfId="23" applyNumberFormat="1" applyFont="1" applyFill="1" applyBorder="1" applyAlignment="1">
      <alignment horizontal="center" vertical="center" wrapText="1" readingOrder="1"/>
    </xf>
    <xf numFmtId="0" fontId="52" fillId="0" borderId="1"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14" xfId="0" applyFont="1" applyFill="1" applyBorder="1" applyAlignment="1">
      <alignment horizontal="center" vertical="center" wrapText="1"/>
    </xf>
    <xf numFmtId="0" fontId="56" fillId="0" borderId="15"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2" fillId="0" borderId="1" xfId="11" applyFont="1" applyFill="1" applyBorder="1" applyAlignment="1">
      <alignment horizontal="center" vertical="center" wrapText="1"/>
    </xf>
    <xf numFmtId="0" fontId="52" fillId="0" borderId="5" xfId="11" applyFont="1" applyFill="1" applyBorder="1" applyAlignment="1">
      <alignment horizontal="center" vertical="center" wrapText="1"/>
    </xf>
    <xf numFmtId="0" fontId="52" fillId="0" borderId="2" xfId="11" applyFont="1" applyFill="1" applyBorder="1" applyAlignment="1">
      <alignment horizontal="center" vertical="center" wrapText="1"/>
    </xf>
    <xf numFmtId="0" fontId="52" fillId="0" borderId="3" xfId="23" applyNumberFormat="1" applyFont="1" applyFill="1" applyBorder="1" applyAlignment="1">
      <alignment horizontal="center" vertical="center" wrapText="1" readingOrder="1"/>
    </xf>
    <xf numFmtId="0" fontId="54" fillId="0" borderId="0" xfId="23" applyNumberFormat="1" applyFont="1" applyFill="1" applyBorder="1" applyAlignment="1">
      <alignment horizontal="center" vertical="center" wrapText="1" readingOrder="1"/>
    </xf>
    <xf numFmtId="0" fontId="0" fillId="0" borderId="0" xfId="0" applyFill="1"/>
    <xf numFmtId="166" fontId="23" fillId="0" borderId="0" xfId="0" applyNumberFormat="1" applyFont="1" applyFill="1" applyAlignment="1">
      <alignment horizontal="center" vertical="center" wrapText="1"/>
    </xf>
    <xf numFmtId="9" fontId="43" fillId="0" borderId="3" xfId="48" applyFont="1" applyFill="1" applyBorder="1" applyAlignment="1">
      <alignment horizontal="center" vertical="center" wrapText="1"/>
    </xf>
    <xf numFmtId="9" fontId="42" fillId="0" borderId="3" xfId="48" applyFont="1" applyFill="1" applyBorder="1" applyAlignment="1">
      <alignment horizontal="center" vertical="center" wrapText="1"/>
    </xf>
    <xf numFmtId="0" fontId="42" fillId="0" borderId="3" xfId="0" applyFont="1" applyFill="1" applyBorder="1" applyAlignment="1">
      <alignment horizontal="center" vertical="center"/>
    </xf>
    <xf numFmtId="166" fontId="42" fillId="0" borderId="3" xfId="0" applyNumberFormat="1" applyFont="1" applyFill="1" applyBorder="1" applyAlignment="1">
      <alignment horizontal="center" vertical="center" wrapText="1"/>
    </xf>
    <xf numFmtId="165" fontId="42" fillId="0" borderId="3" xfId="0" applyNumberFormat="1" applyFont="1" applyFill="1" applyBorder="1" applyAlignment="1">
      <alignment horizontal="center" vertical="center"/>
    </xf>
    <xf numFmtId="9" fontId="42" fillId="0" borderId="3" xfId="48" applyFont="1" applyFill="1" applyBorder="1" applyAlignment="1">
      <alignment horizontal="center" vertical="center"/>
    </xf>
    <xf numFmtId="165" fontId="42" fillId="0" borderId="3" xfId="0" applyNumberFormat="1" applyFont="1" applyFill="1" applyBorder="1" applyAlignment="1">
      <alignment horizontal="center" vertical="center" wrapText="1"/>
    </xf>
    <xf numFmtId="0" fontId="42" fillId="0" borderId="3"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3" xfId="0" applyFont="1" applyFill="1" applyBorder="1" applyAlignment="1" applyProtection="1">
      <alignment horizontal="center" vertical="center" wrapText="1"/>
    </xf>
    <xf numFmtId="0" fontId="43" fillId="0" borderId="4" xfId="0" applyFont="1" applyFill="1" applyBorder="1" applyAlignment="1" applyProtection="1">
      <alignment horizontal="center" vertical="center" wrapText="1"/>
    </xf>
    <xf numFmtId="3" fontId="13" fillId="0" borderId="3" xfId="22" applyNumberFormat="1" applyFont="1" applyFill="1" applyBorder="1" applyAlignment="1">
      <alignment horizontal="center" vertical="center" wrapText="1"/>
    </xf>
    <xf numFmtId="0" fontId="13" fillId="0" borderId="3" xfId="22" applyFont="1" applyFill="1" applyBorder="1" applyAlignment="1">
      <alignment horizontal="center" vertical="center" wrapText="1"/>
    </xf>
    <xf numFmtId="3" fontId="13" fillId="0" borderId="1" xfId="23" applyNumberFormat="1" applyFont="1" applyFill="1" applyBorder="1" applyAlignment="1">
      <alignment horizontal="center" vertical="center" wrapText="1"/>
    </xf>
    <xf numFmtId="3" fontId="13" fillId="0" borderId="2" xfId="23" applyNumberFormat="1" applyFont="1" applyFill="1" applyBorder="1" applyAlignment="1">
      <alignment horizontal="center" vertical="center" wrapText="1"/>
    </xf>
    <xf numFmtId="0" fontId="19" fillId="0" borderId="3" xfId="22" applyFont="1" applyFill="1" applyBorder="1" applyAlignment="1">
      <alignment horizontal="center" vertical="center"/>
    </xf>
    <xf numFmtId="3" fontId="13" fillId="0" borderId="3" xfId="23" applyNumberFormat="1" applyFont="1" applyFill="1" applyBorder="1" applyAlignment="1">
      <alignment horizontal="center" vertical="center" wrapText="1"/>
    </xf>
    <xf numFmtId="0" fontId="13" fillId="0" borderId="3" xfId="23" applyNumberFormat="1" applyFont="1" applyFill="1" applyBorder="1" applyAlignment="1">
      <alignment horizontal="center" vertical="center" wrapText="1"/>
    </xf>
    <xf numFmtId="49" fontId="13" fillId="0" borderId="1" xfId="22" applyNumberFormat="1" applyFont="1" applyFill="1" applyBorder="1" applyAlignment="1" applyProtection="1">
      <alignment vertical="center" wrapText="1"/>
    </xf>
    <xf numFmtId="49" fontId="13" fillId="0" borderId="1" xfId="22" applyNumberFormat="1" applyFont="1" applyFill="1" applyBorder="1" applyAlignment="1" applyProtection="1">
      <alignment horizontal="left" vertical="center" wrapText="1"/>
    </xf>
    <xf numFmtId="165" fontId="13" fillId="0" borderId="1" xfId="22" applyNumberFormat="1" applyFont="1" applyFill="1" applyBorder="1" applyAlignment="1" applyProtection="1">
      <alignment horizontal="center" vertical="center"/>
    </xf>
    <xf numFmtId="49" fontId="13" fillId="0" borderId="3" xfId="22" applyNumberFormat="1" applyFont="1" applyFill="1" applyBorder="1" applyAlignment="1" applyProtection="1">
      <alignment horizontal="left" vertical="center" wrapText="1"/>
    </xf>
    <xf numFmtId="165" fontId="13" fillId="0" borderId="3" xfId="23" applyNumberFormat="1" applyFont="1" applyFill="1" applyBorder="1" applyAlignment="1">
      <alignment horizontal="center" vertical="center" wrapText="1"/>
    </xf>
    <xf numFmtId="165" fontId="13" fillId="0" borderId="3" xfId="22" applyNumberFormat="1" applyFont="1" applyFill="1" applyBorder="1" applyAlignment="1" applyProtection="1">
      <alignment horizontal="center" vertical="center"/>
    </xf>
    <xf numFmtId="165" fontId="15" fillId="0" borderId="3" xfId="22" applyNumberFormat="1" applyFont="1" applyFill="1" applyBorder="1" applyAlignment="1" applyProtection="1">
      <alignment horizontal="center" vertical="center"/>
    </xf>
    <xf numFmtId="165" fontId="15" fillId="0" borderId="1" xfId="22" applyNumberFormat="1" applyFont="1" applyFill="1" applyBorder="1" applyAlignment="1" applyProtection="1">
      <alignment horizontal="center" vertical="center"/>
    </xf>
    <xf numFmtId="165" fontId="15" fillId="0" borderId="2" xfId="22" applyNumberFormat="1" applyFont="1" applyFill="1" applyBorder="1" applyAlignment="1" applyProtection="1">
      <alignment horizontal="center" vertical="center"/>
    </xf>
    <xf numFmtId="0" fontId="13" fillId="0" borderId="3" xfId="23" applyNumberFormat="1" applyFont="1" applyFill="1" applyBorder="1" applyAlignment="1">
      <alignment horizontal="left" vertical="center" wrapText="1"/>
    </xf>
    <xf numFmtId="0" fontId="13" fillId="0" borderId="1" xfId="23" applyNumberFormat="1" applyFont="1" applyFill="1" applyBorder="1" applyAlignment="1">
      <alignment vertical="center" wrapText="1"/>
    </xf>
    <xf numFmtId="49" fontId="15" fillId="0" borderId="3" xfId="22" applyNumberFormat="1" applyFont="1" applyFill="1" applyBorder="1" applyAlignment="1" applyProtection="1">
      <alignment horizontal="left" vertical="center" wrapText="1"/>
    </xf>
    <xf numFmtId="49" fontId="19" fillId="0" borderId="3" xfId="22" applyNumberFormat="1" applyFont="1" applyFill="1" applyBorder="1" applyAlignment="1" applyProtection="1">
      <alignment horizontal="left" vertical="center" wrapText="1"/>
    </xf>
    <xf numFmtId="49" fontId="13" fillId="0" borderId="3" xfId="22" applyNumberFormat="1" applyFont="1" applyFill="1" applyBorder="1" applyAlignment="1" applyProtection="1">
      <alignment vertical="center" wrapText="1"/>
    </xf>
    <xf numFmtId="49" fontId="15" fillId="0" borderId="3" xfId="22" applyNumberFormat="1" applyFont="1" applyFill="1" applyBorder="1" applyAlignment="1" applyProtection="1">
      <alignment vertical="center" wrapText="1"/>
    </xf>
    <xf numFmtId="165" fontId="13" fillId="0" borderId="3" xfId="0" applyNumberFormat="1" applyFont="1" applyFill="1" applyBorder="1" applyAlignment="1" applyProtection="1">
      <alignment horizontal="center" vertical="center"/>
    </xf>
    <xf numFmtId="0" fontId="18" fillId="0" borderId="3" xfId="0" applyFont="1" applyFill="1" applyBorder="1" applyAlignment="1">
      <alignment horizontal="center" vertical="center" wrapText="1"/>
    </xf>
    <xf numFmtId="0" fontId="47" fillId="0" borderId="0" xfId="0" applyFont="1" applyFill="1" applyAlignment="1">
      <alignment horizontal="center"/>
    </xf>
    <xf numFmtId="0" fontId="48" fillId="0" borderId="3" xfId="0" applyFont="1" applyFill="1" applyBorder="1" applyAlignment="1">
      <alignment horizontal="left" vertical="center" wrapText="1"/>
    </xf>
    <xf numFmtId="0" fontId="49" fillId="0" borderId="3" xfId="0" applyFont="1" applyFill="1" applyBorder="1" applyAlignment="1">
      <alignment horizontal="left" vertical="center" wrapText="1"/>
    </xf>
    <xf numFmtId="0" fontId="46" fillId="0" borderId="0" xfId="0" applyFont="1" applyFill="1" applyAlignment="1">
      <alignment horizontal="center" vertical="center" wrapText="1"/>
    </xf>
    <xf numFmtId="0" fontId="47" fillId="0" borderId="3" xfId="0" applyFont="1" applyFill="1" applyBorder="1" applyAlignment="1">
      <alignment horizontal="center" vertical="center" wrapText="1"/>
    </xf>
    <xf numFmtId="0" fontId="41" fillId="0" borderId="0" xfId="0" applyFont="1" applyFill="1" applyAlignment="1">
      <alignment horizontal="center" vertical="center"/>
    </xf>
    <xf numFmtId="0" fontId="23" fillId="0" borderId="0" xfId="0" applyFont="1" applyFill="1" applyAlignment="1">
      <alignment horizontal="left" vertical="center"/>
    </xf>
    <xf numFmtId="0" fontId="37" fillId="0" borderId="0" xfId="0" applyFont="1" applyFill="1" applyAlignment="1">
      <alignment horizontal="center" vertical="center"/>
    </xf>
    <xf numFmtId="0" fontId="42" fillId="0" borderId="0" xfId="0" applyFont="1" applyFill="1" applyAlignment="1">
      <alignment horizontal="center" vertical="center"/>
    </xf>
    <xf numFmtId="166" fontId="43" fillId="0" borderId="3" xfId="25" applyNumberFormat="1" applyFont="1" applyFill="1" applyBorder="1" applyAlignment="1">
      <alignment horizontal="center" vertical="center"/>
    </xf>
    <xf numFmtId="0" fontId="25" fillId="0" borderId="0" xfId="0" applyFont="1" applyFill="1"/>
    <xf numFmtId="49" fontId="43" fillId="0" borderId="1" xfId="0" applyNumberFormat="1" applyFont="1" applyFill="1" applyBorder="1" applyAlignment="1" applyProtection="1">
      <alignment horizontal="center" vertical="center"/>
    </xf>
    <xf numFmtId="0" fontId="43" fillId="0" borderId="1" xfId="0" applyFont="1" applyFill="1" applyBorder="1" applyAlignment="1" applyProtection="1">
      <alignment horizontal="center" vertical="center" wrapText="1"/>
    </xf>
    <xf numFmtId="166" fontId="42" fillId="0" borderId="1" xfId="48" applyNumberFormat="1" applyFont="1" applyFill="1" applyBorder="1" applyAlignment="1">
      <alignment horizontal="center" vertical="center" wrapText="1"/>
    </xf>
    <xf numFmtId="0" fontId="15" fillId="0" borderId="3" xfId="22" applyFont="1" applyFill="1" applyBorder="1" applyAlignment="1">
      <alignment horizontal="center" vertical="center" wrapText="1"/>
    </xf>
    <xf numFmtId="0" fontId="50" fillId="0" borderId="3" xfId="0" applyFont="1" applyFill="1" applyBorder="1" applyAlignment="1">
      <alignment horizontal="center" vertical="center" wrapText="1"/>
    </xf>
    <xf numFmtId="49" fontId="13" fillId="0" borderId="1" xfId="22" applyNumberFormat="1" applyFont="1" applyFill="1" applyBorder="1" applyAlignment="1">
      <alignment horizontal="center" vertical="center" wrapText="1"/>
    </xf>
    <xf numFmtId="0" fontId="16" fillId="0" borderId="0" xfId="0" applyFont="1" applyFill="1" applyAlignment="1">
      <alignment horizontal="right" vertical="center"/>
    </xf>
    <xf numFmtId="0" fontId="18" fillId="0" borderId="3" xfId="0" applyFont="1" applyFill="1" applyBorder="1" applyAlignment="1">
      <alignment horizontal="center" wrapText="1"/>
    </xf>
    <xf numFmtId="0" fontId="58" fillId="0" borderId="0" xfId="0" applyFont="1" applyFill="1" applyAlignment="1">
      <alignment horizontal="right" vertical="center"/>
    </xf>
    <xf numFmtId="0" fontId="30" fillId="0" borderId="0" xfId="0" applyFont="1" applyFill="1" applyAlignment="1">
      <alignment horizontal="center" vertical="center"/>
    </xf>
    <xf numFmtId="0" fontId="57" fillId="0" borderId="0" xfId="0" applyFont="1" applyFill="1" applyAlignment="1">
      <alignment horizontal="center" vertical="center" wrapText="1"/>
    </xf>
    <xf numFmtId="0" fontId="58" fillId="0" borderId="3" xfId="0" applyFont="1" applyFill="1" applyBorder="1" applyAlignment="1">
      <alignment horizontal="center" vertical="center" wrapText="1"/>
    </xf>
    <xf numFmtId="0" fontId="57" fillId="0" borderId="0" xfId="0" applyFont="1" applyFill="1" applyAlignment="1">
      <alignment horizontal="left" vertical="center" wrapText="1"/>
    </xf>
    <xf numFmtId="0" fontId="58" fillId="0" borderId="3" xfId="0" applyFont="1" applyFill="1" applyBorder="1" applyAlignment="1">
      <alignment horizontal="left" vertical="center" wrapText="1"/>
    </xf>
    <xf numFmtId="165" fontId="58" fillId="0" borderId="3" xfId="0" applyNumberFormat="1" applyFont="1" applyFill="1" applyBorder="1" applyAlignment="1">
      <alignment horizontal="center" vertical="center" wrapText="1"/>
    </xf>
    <xf numFmtId="166" fontId="58" fillId="0" borderId="3" xfId="0" applyNumberFormat="1" applyFont="1" applyFill="1" applyBorder="1" applyAlignment="1">
      <alignment horizontal="center" vertical="center"/>
    </xf>
    <xf numFmtId="4" fontId="57" fillId="0" borderId="0" xfId="0" applyNumberFormat="1" applyFont="1" applyFill="1" applyAlignment="1">
      <alignment horizontal="left" vertical="center" wrapText="1"/>
    </xf>
    <xf numFmtId="4" fontId="58" fillId="0" borderId="3" xfId="0" applyNumberFormat="1" applyFont="1" applyFill="1" applyBorder="1" applyAlignment="1">
      <alignment horizontal="center" vertical="center" wrapText="1"/>
    </xf>
    <xf numFmtId="0" fontId="19" fillId="0" borderId="0" xfId="0" applyFont="1" applyFill="1" applyAlignment="1">
      <alignment horizontal="justify" vertical="center"/>
    </xf>
    <xf numFmtId="0" fontId="46" fillId="0" borderId="0" xfId="0" applyFont="1" applyFill="1" applyAlignment="1">
      <alignment horizontal="right" vertical="center" wrapText="1"/>
    </xf>
    <xf numFmtId="0" fontId="46" fillId="0" borderId="0" xfId="0" applyFont="1" applyFill="1" applyAlignment="1">
      <alignment horizontal="center" vertical="center"/>
    </xf>
    <xf numFmtId="0" fontId="46" fillId="0" borderId="3" xfId="0" applyFont="1" applyFill="1" applyBorder="1" applyAlignment="1">
      <alignment horizontal="center" vertical="center" wrapText="1"/>
    </xf>
    <xf numFmtId="0" fontId="47" fillId="0" borderId="0" xfId="0" applyFont="1" applyFill="1" applyAlignment="1">
      <alignment horizontal="center" vertical="center"/>
    </xf>
    <xf numFmtId="4" fontId="46" fillId="0" borderId="3" xfId="0" applyNumberFormat="1" applyFont="1" applyFill="1" applyBorder="1" applyAlignment="1">
      <alignment horizontal="center" vertical="center" wrapText="1"/>
    </xf>
    <xf numFmtId="2" fontId="46" fillId="0" borderId="3" xfId="0" applyNumberFormat="1" applyFont="1" applyFill="1" applyBorder="1" applyAlignment="1">
      <alignment horizontal="center" vertical="center" wrapText="1"/>
    </xf>
    <xf numFmtId="166" fontId="46" fillId="0" borderId="3" xfId="0" applyNumberFormat="1" applyFont="1" applyFill="1" applyBorder="1" applyAlignment="1">
      <alignment horizontal="center" vertical="center" wrapText="1"/>
    </xf>
    <xf numFmtId="0" fontId="59" fillId="0" borderId="0" xfId="0" applyFont="1" applyFill="1" applyAlignment="1">
      <alignment horizontal="center" vertical="top" wrapText="1"/>
    </xf>
    <xf numFmtId="0" fontId="60" fillId="0" borderId="0" xfId="0" applyFont="1" applyFill="1" applyAlignment="1">
      <alignment horizontal="center" vertical="top" wrapText="1"/>
    </xf>
    <xf numFmtId="49" fontId="60" fillId="0" borderId="0" xfId="0" applyNumberFormat="1" applyFont="1" applyFill="1" applyAlignment="1">
      <alignment horizontal="center" vertical="top" wrapText="1"/>
    </xf>
    <xf numFmtId="0" fontId="59" fillId="0" borderId="0" xfId="0" applyFont="1" applyFill="1" applyAlignment="1">
      <alignment horizontal="center" vertical="top"/>
    </xf>
    <xf numFmtId="0" fontId="23" fillId="2" borderId="0" xfId="0" applyFont="1" applyFill="1"/>
    <xf numFmtId="49" fontId="43" fillId="3" borderId="3" xfId="0" applyNumberFormat="1" applyFont="1" applyFill="1" applyBorder="1" applyAlignment="1" applyProtection="1">
      <alignment horizontal="center" vertical="center"/>
    </xf>
    <xf numFmtId="0" fontId="43" fillId="3" borderId="3" xfId="0" applyFont="1" applyFill="1" applyBorder="1" applyAlignment="1">
      <alignment vertical="center" wrapText="1"/>
    </xf>
    <xf numFmtId="0" fontId="43" fillId="3" borderId="3" xfId="0" applyFont="1" applyFill="1" applyBorder="1" applyAlignment="1" applyProtection="1">
      <alignment horizontal="center" vertical="center" wrapText="1"/>
    </xf>
    <xf numFmtId="0" fontId="43" fillId="3" borderId="2" xfId="0" applyFont="1" applyFill="1" applyBorder="1" applyAlignment="1" applyProtection="1">
      <alignment horizontal="center" vertical="center" wrapText="1"/>
    </xf>
    <xf numFmtId="49" fontId="44" fillId="3" borderId="3" xfId="0" applyNumberFormat="1" applyFont="1" applyFill="1" applyBorder="1" applyAlignment="1" applyProtection="1">
      <alignment horizontal="center" vertical="center" wrapText="1"/>
    </xf>
    <xf numFmtId="49" fontId="43" fillId="3" borderId="3" xfId="26" applyNumberFormat="1" applyFont="1" applyFill="1" applyBorder="1" applyAlignment="1" applyProtection="1">
      <alignment horizontal="center" vertical="center" wrapText="1"/>
    </xf>
    <xf numFmtId="0" fontId="42" fillId="3" borderId="3" xfId="0" applyFont="1" applyFill="1" applyBorder="1" applyAlignment="1">
      <alignment horizontal="center" vertical="center"/>
    </xf>
    <xf numFmtId="165" fontId="42" fillId="3" borderId="3" xfId="0" applyNumberFormat="1" applyFont="1" applyFill="1" applyBorder="1" applyAlignment="1">
      <alignment horizontal="center" vertical="center"/>
    </xf>
    <xf numFmtId="9" fontId="42" fillId="3" borderId="3" xfId="48" applyFont="1" applyFill="1" applyBorder="1" applyAlignment="1">
      <alignment horizontal="center" vertical="center"/>
    </xf>
    <xf numFmtId="9" fontId="42" fillId="3" borderId="3" xfId="48" applyFont="1" applyFill="1" applyBorder="1" applyAlignment="1">
      <alignment horizontal="center" vertical="center" wrapText="1"/>
    </xf>
    <xf numFmtId="166" fontId="42" fillId="3" borderId="1" xfId="48" applyNumberFormat="1" applyFont="1" applyFill="1" applyBorder="1" applyAlignment="1">
      <alignment horizontal="center" vertical="center" wrapText="1"/>
    </xf>
    <xf numFmtId="0" fontId="39" fillId="0" borderId="0" xfId="0" applyFont="1" applyFill="1" applyAlignment="1">
      <alignment horizontal="center"/>
    </xf>
    <xf numFmtId="0" fontId="40" fillId="0" borderId="0" xfId="0" applyFont="1" applyFill="1" applyAlignment="1"/>
    <xf numFmtId="0" fontId="40" fillId="0" borderId="0" xfId="0" applyFont="1" applyFill="1" applyAlignment="1">
      <alignment wrapText="1"/>
    </xf>
    <xf numFmtId="0" fontId="66" fillId="0" borderId="0" xfId="0" applyFont="1" applyFill="1" applyAlignment="1">
      <alignment horizontal="center" vertical="center"/>
    </xf>
    <xf numFmtId="0" fontId="66" fillId="0" borderId="0" xfId="0" applyFont="1" applyFill="1" applyAlignment="1">
      <alignment vertical="center"/>
    </xf>
    <xf numFmtId="0" fontId="66" fillId="0" borderId="0" xfId="0" applyFont="1" applyFill="1" applyAlignment="1">
      <alignment vertical="center" wrapText="1"/>
    </xf>
    <xf numFmtId="0" fontId="40" fillId="0" borderId="0" xfId="0" applyFont="1" applyFill="1" applyAlignment="1">
      <alignment horizontal="center"/>
    </xf>
    <xf numFmtId="0" fontId="42" fillId="0" borderId="3"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165" fontId="42" fillId="0" borderId="3" xfId="0" applyNumberFormat="1" applyFont="1" applyFill="1" applyBorder="1" applyAlignment="1">
      <alignment horizontal="center" vertical="center" wrapText="1"/>
    </xf>
    <xf numFmtId="165" fontId="43" fillId="0" borderId="1" xfId="0" applyNumberFormat="1" applyFont="1" applyFill="1" applyBorder="1" applyAlignment="1">
      <alignment horizontal="center" vertical="center" wrapText="1"/>
    </xf>
    <xf numFmtId="165" fontId="43" fillId="0" borderId="2" xfId="0" applyNumberFormat="1" applyFont="1" applyFill="1" applyBorder="1" applyAlignment="1">
      <alignment horizontal="center" vertical="center" wrapText="1"/>
    </xf>
    <xf numFmtId="165" fontId="42" fillId="0" borderId="1" xfId="0" applyNumberFormat="1" applyFont="1" applyFill="1" applyBorder="1" applyAlignment="1">
      <alignment horizontal="center" vertical="center" wrapText="1"/>
    </xf>
    <xf numFmtId="165" fontId="42" fillId="0" borderId="2" xfId="0" applyNumberFormat="1" applyFont="1" applyFill="1" applyBorder="1" applyAlignment="1">
      <alignment horizontal="center" vertical="center" wrapText="1"/>
    </xf>
    <xf numFmtId="0" fontId="43" fillId="0" borderId="3" xfId="0" applyFont="1" applyFill="1" applyBorder="1" applyAlignment="1" applyProtection="1">
      <alignment horizontal="center" vertical="center" wrapText="1"/>
    </xf>
    <xf numFmtId="3" fontId="13" fillId="0" borderId="3" xfId="22" applyNumberFormat="1" applyFont="1" applyFill="1" applyBorder="1" applyAlignment="1">
      <alignment horizontal="center" vertical="center" wrapText="1"/>
    </xf>
    <xf numFmtId="3" fontId="13" fillId="0" borderId="1" xfId="23" applyNumberFormat="1" applyFont="1" applyFill="1" applyBorder="1" applyAlignment="1">
      <alignment horizontal="center" vertical="center" wrapText="1"/>
    </xf>
    <xf numFmtId="3" fontId="13" fillId="0" borderId="5" xfId="23" applyNumberFormat="1" applyFont="1" applyFill="1" applyBorder="1" applyAlignment="1">
      <alignment horizontal="center" vertical="center" wrapText="1"/>
    </xf>
    <xf numFmtId="3" fontId="13" fillId="0" borderId="2" xfId="23" applyNumberFormat="1" applyFont="1" applyFill="1" applyBorder="1" applyAlignment="1">
      <alignment horizontal="center" vertical="center" wrapText="1"/>
    </xf>
    <xf numFmtId="9" fontId="13" fillId="0" borderId="1" xfId="25" applyFont="1" applyFill="1" applyBorder="1" applyAlignment="1">
      <alignment horizontal="center" vertical="center" wrapText="1"/>
    </xf>
    <xf numFmtId="9" fontId="13" fillId="0" borderId="5" xfId="25" applyFont="1" applyFill="1" applyBorder="1" applyAlignment="1">
      <alignment horizontal="center" vertical="center" wrapText="1"/>
    </xf>
    <xf numFmtId="9" fontId="13" fillId="0" borderId="2" xfId="25" applyFont="1" applyFill="1" applyBorder="1" applyAlignment="1">
      <alignment horizontal="center" vertical="center" wrapText="1"/>
    </xf>
    <xf numFmtId="0" fontId="50" fillId="0" borderId="0" xfId="0" applyFont="1" applyFill="1" applyBorder="1" applyAlignment="1">
      <alignment horizontal="center" vertical="center" wrapText="1"/>
    </xf>
    <xf numFmtId="0" fontId="13" fillId="0" borderId="1" xfId="22" applyFont="1" applyFill="1" applyBorder="1" applyAlignment="1">
      <alignment horizontal="center" vertical="center" wrapText="1"/>
    </xf>
    <xf numFmtId="0" fontId="13" fillId="0" borderId="5" xfId="22" applyFont="1" applyFill="1" applyBorder="1" applyAlignment="1">
      <alignment horizontal="center" vertical="center" wrapText="1"/>
    </xf>
    <xf numFmtId="0" fontId="13" fillId="0" borderId="2" xfId="22" applyFont="1" applyFill="1" applyBorder="1" applyAlignment="1">
      <alignment horizontal="center" vertical="center" wrapText="1"/>
    </xf>
    <xf numFmtId="0" fontId="13" fillId="0" borderId="1" xfId="23" applyNumberFormat="1" applyFont="1" applyFill="1" applyBorder="1" applyAlignment="1">
      <alignment horizontal="center" vertical="center" wrapText="1" readingOrder="1"/>
    </xf>
    <xf numFmtId="0" fontId="13" fillId="0" borderId="5" xfId="23" applyNumberFormat="1" applyFont="1" applyFill="1" applyBorder="1" applyAlignment="1">
      <alignment horizontal="center" vertical="center" wrapText="1" readingOrder="1"/>
    </xf>
    <xf numFmtId="0" fontId="13" fillId="0" borderId="2" xfId="23" applyNumberFormat="1" applyFont="1" applyFill="1" applyBorder="1" applyAlignment="1">
      <alignment horizontal="center" vertical="center" wrapText="1" readingOrder="1"/>
    </xf>
    <xf numFmtId="3" fontId="13" fillId="0" borderId="1" xfId="22" applyNumberFormat="1" applyFont="1" applyFill="1" applyBorder="1" applyAlignment="1">
      <alignment horizontal="center" vertical="center" wrapText="1"/>
    </xf>
    <xf numFmtId="3" fontId="13" fillId="0" borderId="2" xfId="22" applyNumberFormat="1" applyFont="1" applyFill="1" applyBorder="1" applyAlignment="1">
      <alignment horizontal="center" vertical="center" wrapText="1"/>
    </xf>
    <xf numFmtId="0" fontId="13" fillId="0" borderId="3" xfId="22" applyFont="1" applyFill="1" applyBorder="1" applyAlignment="1">
      <alignment horizontal="center" vertical="center" wrapText="1"/>
    </xf>
    <xf numFmtId="3" fontId="31" fillId="0" borderId="1" xfId="23" applyNumberFormat="1" applyFont="1" applyFill="1" applyBorder="1" applyAlignment="1">
      <alignment horizontal="center" vertical="center" wrapText="1"/>
    </xf>
    <xf numFmtId="3" fontId="31" fillId="0" borderId="2" xfId="23" applyNumberFormat="1" applyFont="1" applyFill="1" applyBorder="1" applyAlignment="1">
      <alignment horizontal="center" vertical="center" wrapText="1"/>
    </xf>
    <xf numFmtId="0" fontId="19" fillId="0" borderId="3" xfId="22" applyFont="1" applyFill="1" applyBorder="1" applyAlignment="1">
      <alignment horizontal="center" vertical="center"/>
    </xf>
    <xf numFmtId="3" fontId="13" fillId="0" borderId="3" xfId="23" applyNumberFormat="1" applyFont="1" applyFill="1" applyBorder="1" applyAlignment="1">
      <alignment horizontal="center" vertical="center" wrapText="1"/>
    </xf>
    <xf numFmtId="0" fontId="26" fillId="0" borderId="1" xfId="22" applyFont="1" applyFill="1" applyBorder="1" applyAlignment="1">
      <alignment horizontal="center" vertical="center"/>
    </xf>
    <xf numFmtId="0" fontId="26" fillId="0" borderId="5" xfId="22" applyFont="1" applyFill="1" applyBorder="1" applyAlignment="1">
      <alignment horizontal="center" vertical="center"/>
    </xf>
    <xf numFmtId="0" fontId="26" fillId="0" borderId="2" xfId="22" applyFont="1" applyFill="1" applyBorder="1" applyAlignment="1">
      <alignment horizontal="center" vertical="center"/>
    </xf>
    <xf numFmtId="0" fontId="13" fillId="0" borderId="1" xfId="23" applyNumberFormat="1" applyFont="1" applyFill="1" applyBorder="1" applyAlignment="1">
      <alignment horizontal="center" vertical="center" wrapText="1"/>
    </xf>
    <xf numFmtId="0" fontId="13" fillId="0" borderId="5" xfId="23" applyNumberFormat="1" applyFont="1" applyFill="1" applyBorder="1" applyAlignment="1">
      <alignment horizontal="center" vertical="center" wrapText="1"/>
    </xf>
    <xf numFmtId="0" fontId="13" fillId="0" borderId="2" xfId="23" applyNumberFormat="1" applyFont="1" applyFill="1" applyBorder="1" applyAlignment="1">
      <alignment horizontal="center" vertical="center" wrapText="1"/>
    </xf>
    <xf numFmtId="0" fontId="19" fillId="0" borderId="1" xfId="22" applyFont="1" applyFill="1" applyBorder="1" applyAlignment="1">
      <alignment horizontal="center" vertical="center"/>
    </xf>
    <xf numFmtId="0" fontId="19" fillId="0" borderId="5" xfId="22" applyFont="1" applyFill="1" applyBorder="1" applyAlignment="1">
      <alignment horizontal="center" vertical="center"/>
    </xf>
    <xf numFmtId="0" fontId="19" fillId="0" borderId="2" xfId="22" applyFont="1" applyFill="1" applyBorder="1" applyAlignment="1">
      <alignment horizontal="center" vertical="center"/>
    </xf>
    <xf numFmtId="3" fontId="19" fillId="0" borderId="1" xfId="23" applyNumberFormat="1" applyFont="1" applyFill="1" applyBorder="1" applyAlignment="1">
      <alignment horizontal="center" vertical="center" wrapText="1"/>
    </xf>
    <xf numFmtId="3" fontId="19" fillId="0" borderId="2" xfId="23" applyNumberFormat="1" applyFont="1" applyFill="1" applyBorder="1" applyAlignment="1">
      <alignment horizontal="center" vertical="center" wrapText="1"/>
    </xf>
    <xf numFmtId="3" fontId="13" fillId="0" borderId="1" xfId="21" applyNumberFormat="1" applyFont="1" applyFill="1" applyBorder="1" applyAlignment="1" applyProtection="1">
      <alignment horizontal="center" vertical="center" wrapText="1"/>
    </xf>
    <xf numFmtId="3" fontId="13" fillId="0" borderId="2" xfId="21" applyNumberFormat="1" applyFont="1" applyFill="1" applyBorder="1" applyAlignment="1" applyProtection="1">
      <alignment horizontal="center" vertical="center" wrapText="1"/>
    </xf>
    <xf numFmtId="3" fontId="13" fillId="0" borderId="5" xfId="21" applyNumberFormat="1" applyFont="1" applyFill="1" applyBorder="1" applyAlignment="1" applyProtection="1">
      <alignment horizontal="center" vertical="center" wrapText="1"/>
    </xf>
    <xf numFmtId="0" fontId="13" fillId="0" borderId="1" xfId="22" applyFont="1" applyFill="1" applyBorder="1" applyAlignment="1">
      <alignment horizontal="center" vertical="center"/>
    </xf>
    <xf numFmtId="0" fontId="13" fillId="0" borderId="5" xfId="22" applyFont="1" applyFill="1" applyBorder="1" applyAlignment="1">
      <alignment horizontal="center" vertical="center"/>
    </xf>
    <xf numFmtId="0" fontId="13" fillId="0" borderId="2" xfId="22" applyFont="1" applyFill="1" applyBorder="1" applyAlignment="1">
      <alignment horizontal="center" vertical="center"/>
    </xf>
    <xf numFmtId="0" fontId="32" fillId="0" borderId="1" xfId="23" applyNumberFormat="1" applyFont="1" applyFill="1" applyBorder="1" applyAlignment="1">
      <alignment horizontal="center" vertical="center" wrapText="1"/>
    </xf>
    <xf numFmtId="0" fontId="32" fillId="0" borderId="5" xfId="23" applyNumberFormat="1" applyFont="1" applyFill="1" applyBorder="1" applyAlignment="1">
      <alignment horizontal="center" vertical="center" wrapText="1"/>
    </xf>
    <xf numFmtId="0" fontId="32" fillId="0" borderId="2" xfId="23" applyNumberFormat="1" applyFont="1" applyFill="1" applyBorder="1" applyAlignment="1">
      <alignment horizontal="center" vertical="center" wrapText="1"/>
    </xf>
    <xf numFmtId="0" fontId="26" fillId="0" borderId="3" xfId="22" applyFont="1" applyFill="1" applyBorder="1" applyAlignment="1">
      <alignment horizontal="center" vertical="center"/>
    </xf>
    <xf numFmtId="3" fontId="16" fillId="0" borderId="1" xfId="23" applyNumberFormat="1" applyFont="1" applyFill="1" applyBorder="1" applyAlignment="1">
      <alignment horizontal="center" vertical="center" wrapText="1"/>
    </xf>
    <xf numFmtId="3" fontId="16" fillId="0" borderId="2" xfId="23" applyNumberFormat="1" applyFont="1" applyFill="1" applyBorder="1" applyAlignment="1">
      <alignment horizontal="center" vertical="center" wrapText="1"/>
    </xf>
    <xf numFmtId="0" fontId="13" fillId="0" borderId="3" xfId="23" applyNumberFormat="1" applyFont="1" applyFill="1" applyBorder="1" applyAlignment="1">
      <alignment horizontal="center" vertical="center" wrapText="1"/>
    </xf>
    <xf numFmtId="0" fontId="31" fillId="0" borderId="1" xfId="23" applyNumberFormat="1" applyFont="1" applyFill="1" applyBorder="1" applyAlignment="1">
      <alignment horizontal="center" vertical="center" wrapText="1"/>
    </xf>
    <xf numFmtId="0" fontId="31" fillId="0" borderId="5" xfId="23" applyNumberFormat="1" applyFont="1" applyFill="1" applyBorder="1" applyAlignment="1">
      <alignment horizontal="center" vertical="center" wrapText="1"/>
    </xf>
    <xf numFmtId="0" fontId="31" fillId="0" borderId="2" xfId="23" applyNumberFormat="1" applyFont="1" applyFill="1" applyBorder="1" applyAlignment="1">
      <alignment horizontal="center" vertical="center" wrapText="1"/>
    </xf>
    <xf numFmtId="49" fontId="13" fillId="0" borderId="1" xfId="22" applyNumberFormat="1" applyFont="1" applyFill="1" applyBorder="1" applyAlignment="1" applyProtection="1">
      <alignment horizontal="center" vertical="center" wrapText="1"/>
    </xf>
    <xf numFmtId="49" fontId="13" fillId="0" borderId="5" xfId="22" applyNumberFormat="1" applyFont="1" applyFill="1" applyBorder="1" applyAlignment="1" applyProtection="1">
      <alignment horizontal="center" vertical="center" wrapText="1"/>
    </xf>
    <xf numFmtId="49" fontId="13" fillId="0" borderId="1" xfId="22" applyNumberFormat="1" applyFont="1" applyFill="1" applyBorder="1" applyAlignment="1" applyProtection="1">
      <alignment vertical="center" wrapText="1"/>
    </xf>
    <xf numFmtId="49" fontId="13" fillId="0" borderId="5" xfId="22" applyNumberFormat="1" applyFont="1" applyFill="1" applyBorder="1" applyAlignment="1" applyProtection="1">
      <alignment vertical="center" wrapText="1"/>
    </xf>
    <xf numFmtId="49" fontId="13" fillId="0" borderId="1" xfId="22" applyNumberFormat="1" applyFont="1" applyFill="1" applyBorder="1" applyAlignment="1" applyProtection="1">
      <alignment horizontal="left" vertical="center" wrapText="1"/>
    </xf>
    <xf numFmtId="49" fontId="13" fillId="0" borderId="5" xfId="22" applyNumberFormat="1" applyFont="1" applyFill="1" applyBorder="1" applyAlignment="1" applyProtection="1">
      <alignment horizontal="left" vertical="center" wrapText="1"/>
    </xf>
    <xf numFmtId="49" fontId="13" fillId="0" borderId="1" xfId="22" applyNumberFormat="1" applyFont="1" applyFill="1" applyBorder="1" applyAlignment="1">
      <alignment horizontal="center" vertical="center"/>
    </xf>
    <xf numFmtId="49" fontId="13" fillId="0" borderId="5" xfId="22" applyNumberFormat="1" applyFont="1" applyFill="1" applyBorder="1" applyAlignment="1">
      <alignment horizontal="center" vertical="center"/>
    </xf>
    <xf numFmtId="0" fontId="13" fillId="0" borderId="1" xfId="23" applyNumberFormat="1" applyFont="1" applyFill="1" applyBorder="1" applyAlignment="1">
      <alignment horizontal="left" vertical="center" wrapText="1"/>
    </xf>
    <xf numFmtId="0" fontId="13" fillId="0" borderId="2" xfId="23" applyNumberFormat="1" applyFont="1" applyFill="1" applyBorder="1" applyAlignment="1">
      <alignment horizontal="left" vertical="center" wrapText="1"/>
    </xf>
    <xf numFmtId="49" fontId="13" fillId="0" borderId="2" xfId="22" applyNumberFormat="1" applyFont="1" applyFill="1" applyBorder="1" applyAlignment="1" applyProtection="1">
      <alignment horizontal="center" vertical="center" wrapText="1"/>
    </xf>
    <xf numFmtId="49" fontId="13" fillId="0" borderId="2" xfId="22" applyNumberFormat="1" applyFont="1" applyFill="1" applyBorder="1" applyAlignment="1" applyProtection="1">
      <alignment vertical="center" wrapText="1"/>
    </xf>
    <xf numFmtId="49" fontId="13" fillId="0" borderId="2" xfId="22" applyNumberFormat="1" applyFont="1" applyFill="1" applyBorder="1" applyAlignment="1" applyProtection="1">
      <alignment horizontal="left" vertical="center" wrapText="1"/>
    </xf>
    <xf numFmtId="49" fontId="13" fillId="0" borderId="2" xfId="22" applyNumberFormat="1" applyFont="1" applyFill="1" applyBorder="1" applyAlignment="1">
      <alignment horizontal="center" vertical="center"/>
    </xf>
    <xf numFmtId="165" fontId="13" fillId="0" borderId="1" xfId="22" applyNumberFormat="1" applyFont="1" applyFill="1" applyBorder="1" applyAlignment="1" applyProtection="1">
      <alignment horizontal="center" vertical="center"/>
    </xf>
    <xf numFmtId="165" fontId="13" fillId="0" borderId="2" xfId="22" applyNumberFormat="1" applyFont="1" applyFill="1" applyBorder="1" applyAlignment="1" applyProtection="1">
      <alignment horizontal="center" vertical="center"/>
    </xf>
    <xf numFmtId="49" fontId="13" fillId="0" borderId="3" xfId="22" applyNumberFormat="1" applyFont="1" applyFill="1" applyBorder="1" applyAlignment="1" applyProtection="1">
      <alignment horizontal="center" vertical="center" wrapText="1"/>
    </xf>
    <xf numFmtId="0" fontId="13" fillId="0" borderId="3" xfId="22" applyNumberFormat="1" applyFont="1" applyFill="1" applyBorder="1" applyAlignment="1" applyProtection="1">
      <alignment horizontal="left" vertical="center" wrapText="1"/>
    </xf>
    <xf numFmtId="49" fontId="13" fillId="0" borderId="3" xfId="22" applyNumberFormat="1" applyFont="1" applyFill="1" applyBorder="1" applyAlignment="1" applyProtection="1">
      <alignment horizontal="left" vertical="center" wrapText="1"/>
    </xf>
    <xf numFmtId="165" fontId="13" fillId="0" borderId="3" xfId="23" applyNumberFormat="1" applyFont="1" applyFill="1" applyBorder="1" applyAlignment="1">
      <alignment horizontal="center" vertical="center" wrapText="1"/>
    </xf>
    <xf numFmtId="0" fontId="13" fillId="0" borderId="1" xfId="23" applyNumberFormat="1" applyFont="1" applyFill="1" applyBorder="1" applyAlignment="1">
      <alignment vertical="center" wrapText="1"/>
    </xf>
    <xf numFmtId="0" fontId="13" fillId="0" borderId="2" xfId="23" applyNumberFormat="1" applyFont="1" applyFill="1" applyBorder="1" applyAlignment="1">
      <alignment vertical="center" wrapText="1"/>
    </xf>
    <xf numFmtId="0" fontId="13" fillId="0" borderId="3" xfId="23" applyNumberFormat="1" applyFont="1" applyFill="1" applyBorder="1" applyAlignment="1">
      <alignment horizontal="left" vertical="center" wrapText="1"/>
    </xf>
    <xf numFmtId="49" fontId="13" fillId="0" borderId="3" xfId="22" applyNumberFormat="1" applyFont="1" applyFill="1" applyBorder="1" applyAlignment="1">
      <alignment horizontal="center" vertical="center" wrapText="1"/>
    </xf>
    <xf numFmtId="49" fontId="15" fillId="0" borderId="1" xfId="22" applyNumberFormat="1" applyFont="1" applyFill="1" applyBorder="1" applyAlignment="1" applyProtection="1">
      <alignment horizontal="left" vertical="center" wrapText="1"/>
    </xf>
    <xf numFmtId="49" fontId="15" fillId="0" borderId="5" xfId="22" applyNumberFormat="1" applyFont="1" applyFill="1" applyBorder="1" applyAlignment="1" applyProtection="1">
      <alignment horizontal="left" vertical="center" wrapText="1"/>
    </xf>
    <xf numFmtId="49" fontId="15" fillId="0" borderId="2" xfId="22" applyNumberFormat="1" applyFont="1" applyFill="1" applyBorder="1" applyAlignment="1" applyProtection="1">
      <alignment horizontal="left" vertical="center" wrapText="1"/>
    </xf>
    <xf numFmtId="49" fontId="15" fillId="0" borderId="1" xfId="22" applyNumberFormat="1" applyFont="1" applyFill="1" applyBorder="1" applyAlignment="1" applyProtection="1">
      <alignment horizontal="center" vertical="center" wrapText="1"/>
    </xf>
    <xf numFmtId="49" fontId="15" fillId="0" borderId="5" xfId="22" applyNumberFormat="1" applyFont="1" applyFill="1" applyBorder="1" applyAlignment="1" applyProtection="1">
      <alignment horizontal="center" vertical="center" wrapText="1"/>
    </xf>
    <xf numFmtId="49" fontId="15" fillId="0" borderId="2" xfId="22" applyNumberFormat="1" applyFont="1" applyFill="1" applyBorder="1" applyAlignment="1" applyProtection="1">
      <alignment horizontal="center" vertical="center" wrapText="1"/>
    </xf>
    <xf numFmtId="49" fontId="19" fillId="0" borderId="1" xfId="22" applyNumberFormat="1" applyFont="1" applyFill="1" applyBorder="1" applyAlignment="1" applyProtection="1">
      <alignment horizontal="left" vertical="center" wrapText="1"/>
    </xf>
    <xf numFmtId="49" fontId="19" fillId="0" borderId="5" xfId="22" applyNumberFormat="1" applyFont="1" applyFill="1" applyBorder="1" applyAlignment="1" applyProtection="1">
      <alignment horizontal="left" vertical="center" wrapText="1"/>
    </xf>
    <xf numFmtId="49" fontId="15" fillId="0" borderId="1" xfId="22" applyNumberFormat="1" applyFont="1" applyFill="1" applyBorder="1" applyAlignment="1">
      <alignment horizontal="center" vertical="center" wrapText="1"/>
    </xf>
    <xf numFmtId="49" fontId="15" fillId="0" borderId="5" xfId="22" applyNumberFormat="1" applyFont="1" applyFill="1" applyBorder="1" applyAlignment="1">
      <alignment horizontal="center" vertical="center" wrapText="1"/>
    </xf>
    <xf numFmtId="49" fontId="15" fillId="0" borderId="2" xfId="22" applyNumberFormat="1" applyFont="1" applyFill="1" applyBorder="1" applyAlignment="1">
      <alignment horizontal="center" vertical="center" wrapText="1"/>
    </xf>
    <xf numFmtId="165" fontId="15" fillId="0" borderId="1" xfId="22" applyNumberFormat="1" applyFont="1" applyFill="1" applyBorder="1" applyAlignment="1" applyProtection="1">
      <alignment horizontal="center" vertical="center" wrapText="1"/>
    </xf>
    <xf numFmtId="165" fontId="15" fillId="0" borderId="5" xfId="22" applyNumberFormat="1" applyFont="1" applyFill="1" applyBorder="1" applyAlignment="1" applyProtection="1">
      <alignment horizontal="center" vertical="center" wrapText="1"/>
    </xf>
    <xf numFmtId="165" fontId="15" fillId="0" borderId="2" xfId="22" applyNumberFormat="1" applyFont="1" applyFill="1" applyBorder="1" applyAlignment="1" applyProtection="1">
      <alignment horizontal="center" vertical="center" wrapText="1"/>
    </xf>
    <xf numFmtId="0" fontId="13" fillId="0" borderId="5" xfId="23" applyNumberFormat="1" applyFont="1" applyFill="1" applyBorder="1" applyAlignment="1">
      <alignment horizontal="left" vertical="center" wrapText="1"/>
    </xf>
    <xf numFmtId="49" fontId="15" fillId="0" borderId="3" xfId="22" applyNumberFormat="1" applyFont="1" applyFill="1" applyBorder="1" applyAlignment="1" applyProtection="1">
      <alignment horizontal="left" vertical="center" wrapText="1"/>
    </xf>
    <xf numFmtId="49" fontId="19" fillId="0" borderId="3" xfId="22" applyNumberFormat="1" applyFont="1" applyFill="1" applyBorder="1" applyAlignment="1" applyProtection="1">
      <alignment horizontal="center" vertical="center" wrapText="1"/>
    </xf>
    <xf numFmtId="0" fontId="19" fillId="0" borderId="3" xfId="22" applyNumberFormat="1" applyFont="1" applyFill="1" applyBorder="1" applyAlignment="1" applyProtection="1">
      <alignment vertical="center" wrapText="1"/>
    </xf>
    <xf numFmtId="49" fontId="19" fillId="0" borderId="3" xfId="22" applyNumberFormat="1" applyFont="1" applyFill="1" applyBorder="1" applyAlignment="1" applyProtection="1">
      <alignment horizontal="left" vertical="center" wrapText="1"/>
    </xf>
    <xf numFmtId="0" fontId="19" fillId="0" borderId="3" xfId="23" applyNumberFormat="1" applyFont="1" applyFill="1" applyBorder="1" applyAlignment="1">
      <alignment horizontal="center" vertical="center" wrapText="1"/>
    </xf>
    <xf numFmtId="0" fontId="15" fillId="0" borderId="3" xfId="22" applyNumberFormat="1" applyFont="1" applyFill="1" applyBorder="1" applyAlignment="1" applyProtection="1">
      <alignment horizontal="left" vertical="center" wrapText="1"/>
    </xf>
    <xf numFmtId="49" fontId="13" fillId="0" borderId="3" xfId="22" applyNumberFormat="1" applyFont="1" applyFill="1" applyBorder="1" applyAlignment="1" applyProtection="1">
      <alignment vertical="center" wrapText="1"/>
    </xf>
    <xf numFmtId="49" fontId="15" fillId="0" borderId="3" xfId="22" applyNumberFormat="1" applyFont="1" applyFill="1" applyBorder="1" applyAlignment="1" applyProtection="1">
      <alignment vertical="center" wrapText="1"/>
    </xf>
    <xf numFmtId="0" fontId="19" fillId="0" borderId="3" xfId="22" applyFont="1" applyFill="1" applyBorder="1" applyAlignment="1">
      <alignment horizontal="left" vertical="center" wrapText="1"/>
    </xf>
    <xf numFmtId="0" fontId="31" fillId="0" borderId="1" xfId="23" applyNumberFormat="1" applyFont="1" applyFill="1" applyBorder="1" applyAlignment="1">
      <alignment horizontal="left" vertical="center" wrapText="1"/>
    </xf>
    <xf numFmtId="0" fontId="31" fillId="0" borderId="2" xfId="23" applyNumberFormat="1" applyFont="1" applyFill="1" applyBorder="1" applyAlignment="1">
      <alignment horizontal="left" vertical="center" wrapText="1"/>
    </xf>
    <xf numFmtId="4" fontId="19" fillId="0" borderId="1" xfId="22" applyNumberFormat="1" applyFont="1" applyFill="1" applyBorder="1" applyAlignment="1">
      <alignment horizontal="center" vertical="center" wrapText="1"/>
    </xf>
    <xf numFmtId="4" fontId="19" fillId="0" borderId="5" xfId="22" applyNumberFormat="1" applyFont="1" applyFill="1" applyBorder="1" applyAlignment="1">
      <alignment horizontal="center" vertical="center" wrapText="1"/>
    </xf>
    <xf numFmtId="4" fontId="19" fillId="0" borderId="2" xfId="22" applyNumberFormat="1" applyFont="1" applyFill="1" applyBorder="1" applyAlignment="1">
      <alignment horizontal="center" vertical="center" wrapText="1"/>
    </xf>
    <xf numFmtId="49" fontId="13" fillId="0" borderId="9" xfId="22" applyNumberFormat="1" applyFont="1" applyFill="1" applyBorder="1" applyAlignment="1" applyProtection="1">
      <alignment horizontal="center" vertical="center" wrapText="1"/>
    </xf>
    <xf numFmtId="49" fontId="13" fillId="0" borderId="10" xfId="22" applyNumberFormat="1" applyFont="1" applyFill="1" applyBorder="1" applyAlignment="1" applyProtection="1">
      <alignment horizontal="center" vertical="center" wrapText="1"/>
    </xf>
    <xf numFmtId="49" fontId="13" fillId="0" borderId="11" xfId="22" applyNumberFormat="1" applyFont="1" applyFill="1" applyBorder="1" applyAlignment="1" applyProtection="1">
      <alignment horizontal="center" vertical="center" wrapText="1"/>
    </xf>
    <xf numFmtId="165" fontId="13" fillId="0" borderId="3" xfId="22" applyNumberFormat="1" applyFont="1" applyFill="1" applyBorder="1" applyAlignment="1" applyProtection="1">
      <alignment horizontal="center" vertical="center"/>
    </xf>
    <xf numFmtId="49" fontId="15" fillId="0" borderId="3" xfId="22" applyNumberFormat="1" applyFont="1" applyFill="1" applyBorder="1" applyAlignment="1">
      <alignment horizontal="center" vertical="center" wrapText="1"/>
    </xf>
    <xf numFmtId="165" fontId="15" fillId="0" borderId="3" xfId="22" applyNumberFormat="1" applyFont="1" applyFill="1" applyBorder="1" applyAlignment="1" applyProtection="1">
      <alignment horizontal="center" vertical="center"/>
    </xf>
    <xf numFmtId="165" fontId="15" fillId="0" borderId="1" xfId="22" applyNumberFormat="1" applyFont="1" applyFill="1" applyBorder="1" applyAlignment="1" applyProtection="1">
      <alignment horizontal="center" vertical="center"/>
    </xf>
    <xf numFmtId="165" fontId="15" fillId="0" borderId="5" xfId="22" applyNumberFormat="1" applyFont="1" applyFill="1" applyBorder="1" applyAlignment="1" applyProtection="1">
      <alignment horizontal="center" vertical="center"/>
    </xf>
    <xf numFmtId="165" fontId="15" fillId="0" borderId="2" xfId="22" applyNumberFormat="1" applyFont="1" applyFill="1" applyBorder="1" applyAlignment="1" applyProtection="1">
      <alignment horizontal="center" vertical="center"/>
    </xf>
    <xf numFmtId="165" fontId="13" fillId="0" borderId="5" xfId="22" applyNumberFormat="1" applyFont="1" applyFill="1" applyBorder="1" applyAlignment="1" applyProtection="1">
      <alignment horizontal="center" vertical="center"/>
    </xf>
    <xf numFmtId="49" fontId="15" fillId="0" borderId="3" xfId="22" applyNumberFormat="1" applyFont="1" applyFill="1" applyBorder="1" applyAlignment="1" applyProtection="1">
      <alignment horizontal="center" vertical="center" wrapText="1"/>
    </xf>
    <xf numFmtId="0" fontId="19" fillId="0" borderId="1" xfId="22" applyFont="1" applyFill="1" applyBorder="1" applyAlignment="1">
      <alignment horizontal="left" vertical="center" wrapText="1"/>
    </xf>
    <xf numFmtId="0" fontId="19" fillId="0" borderId="5" xfId="22" applyFont="1" applyFill="1" applyBorder="1" applyAlignment="1">
      <alignment horizontal="left" vertical="center" wrapText="1"/>
    </xf>
    <xf numFmtId="167" fontId="15" fillId="0" borderId="1" xfId="22" applyNumberFormat="1" applyFont="1" applyFill="1" applyBorder="1" applyAlignment="1" applyProtection="1">
      <alignment horizontal="left" vertical="center" wrapText="1"/>
    </xf>
    <xf numFmtId="167" fontId="15" fillId="0" borderId="5" xfId="22" applyNumberFormat="1" applyFont="1" applyFill="1" applyBorder="1" applyAlignment="1" applyProtection="1">
      <alignment horizontal="left" vertical="center" wrapText="1"/>
    </xf>
    <xf numFmtId="167" fontId="15" fillId="0" borderId="2" xfId="22" applyNumberFormat="1" applyFont="1" applyFill="1" applyBorder="1" applyAlignment="1" applyProtection="1">
      <alignment horizontal="left" vertical="center" wrapText="1"/>
    </xf>
    <xf numFmtId="167" fontId="13" fillId="0" borderId="1" xfId="22" applyNumberFormat="1" applyFont="1" applyFill="1" applyBorder="1" applyAlignment="1" applyProtection="1">
      <alignment horizontal="left" vertical="center" wrapText="1"/>
    </xf>
    <xf numFmtId="167" fontId="13" fillId="0" borderId="5" xfId="22" applyNumberFormat="1" applyFont="1" applyFill="1" applyBorder="1" applyAlignment="1" applyProtection="1">
      <alignment horizontal="left" vertical="center" wrapText="1"/>
    </xf>
    <xf numFmtId="167" fontId="13" fillId="0" borderId="2" xfId="22" applyNumberFormat="1" applyFont="1" applyFill="1" applyBorder="1" applyAlignment="1" applyProtection="1">
      <alignment horizontal="left" vertical="center" wrapText="1"/>
    </xf>
    <xf numFmtId="167" fontId="13" fillId="0" borderId="3" xfId="22" applyNumberFormat="1" applyFont="1" applyFill="1" applyBorder="1" applyAlignment="1" applyProtection="1">
      <alignment horizontal="center" vertical="center" wrapText="1"/>
    </xf>
    <xf numFmtId="167" fontId="13" fillId="0" borderId="3" xfId="22" applyNumberFormat="1" applyFont="1" applyFill="1" applyBorder="1" applyAlignment="1" applyProtection="1">
      <alignment horizontal="left" vertical="center" wrapText="1"/>
    </xf>
    <xf numFmtId="0" fontId="15" fillId="0" borderId="1" xfId="23" applyNumberFormat="1" applyFont="1" applyFill="1" applyBorder="1" applyAlignment="1">
      <alignment horizontal="center" vertical="center" wrapText="1"/>
    </xf>
    <xf numFmtId="0" fontId="15" fillId="0" borderId="5" xfId="23" applyNumberFormat="1" applyFont="1" applyFill="1" applyBorder="1" applyAlignment="1">
      <alignment horizontal="center" vertical="center" wrapText="1"/>
    </xf>
    <xf numFmtId="0" fontId="15" fillId="0" borderId="2" xfId="23" applyNumberFormat="1" applyFont="1" applyFill="1" applyBorder="1" applyAlignment="1">
      <alignment horizontal="center" vertical="center" wrapText="1"/>
    </xf>
    <xf numFmtId="9" fontId="13" fillId="0" borderId="1" xfId="25" applyFont="1" applyFill="1" applyBorder="1" applyAlignment="1">
      <alignment horizontal="center" vertical="center"/>
    </xf>
    <xf numFmtId="9" fontId="13" fillId="0" borderId="2" xfId="25" applyFont="1" applyFill="1" applyBorder="1" applyAlignment="1">
      <alignment horizontal="center" vertical="center"/>
    </xf>
    <xf numFmtId="167" fontId="19" fillId="0" borderId="3" xfId="22" applyNumberFormat="1" applyFont="1" applyFill="1" applyBorder="1" applyAlignment="1" applyProtection="1">
      <alignment horizontal="left" vertical="center" wrapText="1"/>
    </xf>
    <xf numFmtId="3" fontId="15" fillId="0" borderId="3" xfId="22" applyNumberFormat="1" applyFont="1" applyFill="1" applyBorder="1" applyAlignment="1">
      <alignment horizontal="center" vertical="center" wrapText="1"/>
    </xf>
    <xf numFmtId="3" fontId="21" fillId="0" borderId="1" xfId="22" applyNumberFormat="1" applyFont="1" applyFill="1" applyBorder="1" applyAlignment="1">
      <alignment horizontal="center" vertical="center" wrapText="1"/>
    </xf>
    <xf numFmtId="3" fontId="21" fillId="0" borderId="2" xfId="22" applyNumberFormat="1" applyFont="1" applyFill="1" applyBorder="1" applyAlignment="1">
      <alignment horizontal="center" vertical="center" wrapText="1"/>
    </xf>
    <xf numFmtId="0" fontId="15" fillId="0" borderId="1" xfId="22" applyFont="1" applyFill="1" applyBorder="1" applyAlignment="1">
      <alignment horizontal="center" vertical="center"/>
    </xf>
    <xf numFmtId="0" fontId="15" fillId="0" borderId="2" xfId="22" applyFont="1" applyFill="1" applyBorder="1" applyAlignment="1">
      <alignment horizontal="center" vertical="center"/>
    </xf>
    <xf numFmtId="0" fontId="15" fillId="0" borderId="4" xfId="22" applyFont="1" applyFill="1" applyBorder="1" applyAlignment="1">
      <alignment horizontal="center" vertical="center" wrapText="1"/>
    </xf>
    <xf numFmtId="0" fontId="15" fillId="0" borderId="6" xfId="22" applyFont="1" applyFill="1" applyBorder="1" applyAlignment="1">
      <alignment horizontal="center" vertical="center" wrapText="1"/>
    </xf>
    <xf numFmtId="0" fontId="15" fillId="0" borderId="1" xfId="22" applyFont="1" applyFill="1" applyBorder="1" applyAlignment="1">
      <alignment horizontal="center" vertical="center" wrapText="1"/>
    </xf>
    <xf numFmtId="0" fontId="15" fillId="0" borderId="2" xfId="22" applyFont="1" applyFill="1" applyBorder="1" applyAlignment="1">
      <alignment horizontal="center" vertical="center" wrapText="1"/>
    </xf>
    <xf numFmtId="0" fontId="15" fillId="0" borderId="9" xfId="22" applyFont="1" applyFill="1" applyBorder="1" applyAlignment="1">
      <alignment horizontal="center" vertical="center" wrapText="1"/>
    </xf>
    <xf numFmtId="0" fontId="15" fillId="0" borderId="11" xfId="22" applyFont="1" applyFill="1" applyBorder="1" applyAlignment="1">
      <alignment horizontal="center" vertical="center" wrapText="1"/>
    </xf>
    <xf numFmtId="0" fontId="50" fillId="0" borderId="3" xfId="0" applyFont="1" applyFill="1" applyBorder="1" applyAlignment="1">
      <alignment horizontal="center" vertical="center" wrapText="1"/>
    </xf>
    <xf numFmtId="3" fontId="13" fillId="0" borderId="5" xfId="22" applyNumberFormat="1" applyFont="1" applyFill="1" applyBorder="1" applyAlignment="1">
      <alignment horizontal="center" vertical="center" wrapText="1"/>
    </xf>
    <xf numFmtId="0" fontId="52" fillId="0" borderId="0" xfId="0" applyFont="1" applyFill="1" applyBorder="1" applyAlignment="1" applyProtection="1">
      <alignment horizontal="center" vertical="center" wrapText="1"/>
    </xf>
    <xf numFmtId="0" fontId="54" fillId="0" borderId="0" xfId="23" applyNumberFormat="1" applyFont="1" applyFill="1" applyBorder="1" applyAlignment="1">
      <alignment horizontal="center" vertical="center" wrapText="1" readingOrder="1"/>
    </xf>
    <xf numFmtId="0" fontId="55" fillId="0" borderId="3"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2" fillId="0" borderId="3" xfId="23" applyNumberFormat="1"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4" xfId="23" applyNumberFormat="1" applyFont="1" applyFill="1" applyBorder="1" applyAlignment="1">
      <alignment horizontal="center" vertical="center" wrapText="1"/>
    </xf>
    <xf numFmtId="0" fontId="52" fillId="0" borderId="13" xfId="23" applyNumberFormat="1" applyFont="1" applyFill="1" applyBorder="1" applyAlignment="1">
      <alignment horizontal="center" vertical="center" wrapText="1"/>
    </xf>
    <xf numFmtId="0" fontId="52" fillId="0" borderId="6" xfId="23" applyNumberFormat="1" applyFont="1" applyFill="1" applyBorder="1" applyAlignment="1">
      <alignment horizontal="center" vertical="center" wrapText="1"/>
    </xf>
    <xf numFmtId="0" fontId="52" fillId="0" borderId="3" xfId="23" applyNumberFormat="1" applyFont="1" applyFill="1" applyBorder="1" applyAlignment="1">
      <alignment horizontal="center" vertical="center" wrapText="1" readingOrder="1"/>
    </xf>
    <xf numFmtId="0" fontId="52" fillId="0" borderId="3" xfId="23" applyNumberFormat="1" applyFont="1" applyFill="1" applyBorder="1" applyAlignment="1">
      <alignment vertical="top" wrapText="1"/>
    </xf>
    <xf numFmtId="0" fontId="52" fillId="0" borderId="1" xfId="23" applyNumberFormat="1" applyFont="1" applyFill="1" applyBorder="1" applyAlignment="1">
      <alignment horizontal="center" vertical="center" wrapText="1"/>
    </xf>
    <xf numFmtId="0" fontId="52" fillId="0" borderId="2" xfId="23" applyNumberFormat="1" applyFont="1" applyFill="1" applyBorder="1" applyAlignment="1">
      <alignment horizontal="center" vertical="center" wrapText="1"/>
    </xf>
    <xf numFmtId="0" fontId="54" fillId="0" borderId="7" xfId="0" applyFont="1" applyFill="1" applyBorder="1" applyAlignment="1">
      <alignment horizontal="left" vertical="center" wrapText="1"/>
    </xf>
    <xf numFmtId="0" fontId="54" fillId="0" borderId="12"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54" fillId="0" borderId="14"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10" xfId="0" applyFont="1" applyFill="1" applyBorder="1" applyAlignment="1">
      <alignment horizontal="left" vertical="center" wrapText="1"/>
    </xf>
    <xf numFmtId="0" fontId="54" fillId="0" borderId="15" xfId="0" applyFont="1" applyFill="1" applyBorder="1" applyAlignment="1">
      <alignment horizontal="left" vertical="center" wrapText="1"/>
    </xf>
    <xf numFmtId="0" fontId="54" fillId="0" borderId="8" xfId="0" applyFont="1" applyFill="1" applyBorder="1" applyAlignment="1">
      <alignment horizontal="left" vertical="center" wrapText="1"/>
    </xf>
    <xf numFmtId="0" fontId="54" fillId="0" borderId="11" xfId="0" applyFont="1" applyFill="1" applyBorder="1" applyAlignment="1">
      <alignment horizontal="left" vertical="center" wrapText="1"/>
    </xf>
    <xf numFmtId="0" fontId="54" fillId="0" borderId="3" xfId="0" applyFont="1" applyFill="1" applyBorder="1" applyAlignment="1">
      <alignment horizontal="center" vertical="center" wrapText="1"/>
    </xf>
    <xf numFmtId="165" fontId="54" fillId="0" borderId="1" xfId="23" applyNumberFormat="1" applyFont="1" applyFill="1" applyBorder="1" applyAlignment="1">
      <alignment horizontal="center" vertical="center" wrapText="1" readingOrder="1"/>
    </xf>
    <xf numFmtId="165" fontId="54" fillId="0" borderId="5" xfId="23" applyNumberFormat="1" applyFont="1" applyFill="1" applyBorder="1" applyAlignment="1">
      <alignment horizontal="center" vertical="center" wrapText="1" readingOrder="1"/>
    </xf>
    <xf numFmtId="165" fontId="54" fillId="0" borderId="2" xfId="23" applyNumberFormat="1" applyFont="1" applyFill="1" applyBorder="1" applyAlignment="1">
      <alignment horizontal="center" vertical="center" wrapText="1" readingOrder="1"/>
    </xf>
    <xf numFmtId="0" fontId="52" fillId="0" borderId="3" xfId="23" applyNumberFormat="1" applyFont="1" applyFill="1" applyBorder="1" applyAlignment="1">
      <alignment horizontal="center" vertical="top" wrapText="1"/>
    </xf>
    <xf numFmtId="9" fontId="52" fillId="0" borderId="1" xfId="0" applyNumberFormat="1" applyFont="1" applyFill="1" applyBorder="1" applyAlignment="1">
      <alignment horizontal="center" vertical="center" wrapText="1"/>
    </xf>
    <xf numFmtId="9" fontId="52" fillId="0" borderId="5" xfId="0" applyNumberFormat="1" applyFont="1" applyFill="1" applyBorder="1" applyAlignment="1">
      <alignment horizontal="center" vertical="center" wrapText="1"/>
    </xf>
    <xf numFmtId="9" fontId="52" fillId="0" borderId="2" xfId="0" applyNumberFormat="1" applyFont="1" applyFill="1" applyBorder="1" applyAlignment="1">
      <alignment horizontal="center" vertical="center" wrapText="1"/>
    </xf>
    <xf numFmtId="0" fontId="52" fillId="0" borderId="1" xfId="0" applyFont="1" applyFill="1" applyBorder="1" applyAlignment="1">
      <alignment horizontal="left" vertical="center" wrapText="1"/>
    </xf>
    <xf numFmtId="0" fontId="52" fillId="0" borderId="5" xfId="0" applyFont="1" applyFill="1" applyBorder="1" applyAlignment="1">
      <alignment horizontal="left" vertical="center" wrapText="1"/>
    </xf>
    <xf numFmtId="0" fontId="52" fillId="0" borderId="2" xfId="0" applyFont="1" applyFill="1" applyBorder="1" applyAlignment="1">
      <alignment horizontal="left" vertical="center" wrapText="1"/>
    </xf>
    <xf numFmtId="0" fontId="53" fillId="0" borderId="5" xfId="0" applyFont="1" applyFill="1" applyBorder="1" applyAlignment="1">
      <alignment horizontal="center" vertical="center" wrapText="1"/>
    </xf>
    <xf numFmtId="0" fontId="53" fillId="0" borderId="2" xfId="0" applyFont="1" applyFill="1" applyBorder="1" applyAlignment="1">
      <alignment horizontal="center" vertical="center" wrapText="1"/>
    </xf>
    <xf numFmtId="4" fontId="52" fillId="0" borderId="1" xfId="0" applyNumberFormat="1" applyFont="1" applyFill="1" applyBorder="1" applyAlignment="1">
      <alignment horizontal="center" vertical="center" wrapText="1"/>
    </xf>
    <xf numFmtId="0" fontId="52" fillId="0" borderId="5" xfId="0" applyFont="1" applyFill="1" applyBorder="1" applyAlignment="1">
      <alignment horizontal="center" vertical="center" wrapText="1"/>
    </xf>
    <xf numFmtId="0" fontId="52" fillId="0" borderId="3" xfId="0" applyFont="1" applyFill="1" applyBorder="1" applyAlignment="1">
      <alignment horizontal="left" vertical="center" wrapText="1"/>
    </xf>
    <xf numFmtId="0" fontId="56" fillId="0" borderId="5" xfId="0" applyFont="1" applyFill="1" applyBorder="1" applyAlignment="1">
      <alignment horizontal="center" vertical="center" wrapText="1"/>
    </xf>
    <xf numFmtId="0" fontId="56" fillId="0" borderId="2" xfId="0" applyFont="1" applyFill="1" applyBorder="1" applyAlignment="1">
      <alignment horizontal="center" vertical="center" wrapText="1"/>
    </xf>
    <xf numFmtId="165" fontId="52" fillId="0" borderId="1" xfId="23" applyNumberFormat="1" applyFont="1" applyFill="1" applyBorder="1" applyAlignment="1">
      <alignment horizontal="center" vertical="center" wrapText="1" readingOrder="1"/>
    </xf>
    <xf numFmtId="165" fontId="52" fillId="0" borderId="5" xfId="23" applyNumberFormat="1" applyFont="1" applyFill="1" applyBorder="1" applyAlignment="1">
      <alignment horizontal="center" vertical="center" wrapText="1" readingOrder="1"/>
    </xf>
    <xf numFmtId="165" fontId="52" fillId="0" borderId="2" xfId="23" applyNumberFormat="1" applyFont="1" applyFill="1" applyBorder="1" applyAlignment="1">
      <alignment horizontal="center" vertical="center" wrapText="1" readingOrder="1"/>
    </xf>
    <xf numFmtId="0" fontId="56" fillId="0" borderId="3"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52" fillId="0" borderId="10"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1" xfId="0" applyFont="1" applyFill="1" applyBorder="1" applyAlignment="1">
      <alignment horizontal="center" vertical="center" wrapText="1"/>
    </xf>
    <xf numFmtId="165" fontId="52" fillId="0" borderId="1" xfId="0" applyNumberFormat="1" applyFont="1" applyFill="1" applyBorder="1" applyAlignment="1">
      <alignment horizontal="center" vertical="center" wrapText="1"/>
    </xf>
    <xf numFmtId="165" fontId="52" fillId="0" borderId="5" xfId="0" applyNumberFormat="1" applyFont="1" applyFill="1" applyBorder="1" applyAlignment="1">
      <alignment horizontal="center" vertical="center" wrapText="1"/>
    </xf>
    <xf numFmtId="165" fontId="52" fillId="0" borderId="2" xfId="0" applyNumberFormat="1" applyFont="1" applyFill="1" applyBorder="1" applyAlignment="1">
      <alignment horizontal="center" vertical="center" wrapText="1"/>
    </xf>
    <xf numFmtId="165" fontId="56" fillId="0" borderId="5" xfId="0" applyNumberFormat="1" applyFont="1" applyFill="1" applyBorder="1" applyAlignment="1">
      <alignment horizontal="center" vertical="center" wrapText="1"/>
    </xf>
    <xf numFmtId="165" fontId="56" fillId="0" borderId="2"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9" xfId="0" applyFont="1" applyFill="1" applyBorder="1" applyAlignment="1">
      <alignment horizontal="center" vertical="center" wrapText="1"/>
    </xf>
    <xf numFmtId="0" fontId="56" fillId="0" borderId="14"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6" fillId="0" borderId="15" xfId="0" applyFont="1" applyFill="1" applyBorder="1" applyAlignment="1">
      <alignment horizontal="center" vertical="center" wrapText="1"/>
    </xf>
    <xf numFmtId="0" fontId="56" fillId="0" borderId="11" xfId="0" applyFont="1" applyFill="1" applyBorder="1" applyAlignment="1">
      <alignment horizontal="center" vertical="center" wrapText="1"/>
    </xf>
    <xf numFmtId="0" fontId="56" fillId="0" borderId="1" xfId="11" applyFont="1" applyFill="1" applyBorder="1" applyAlignment="1">
      <alignment horizontal="center" vertical="center" wrapText="1"/>
    </xf>
    <xf numFmtId="0" fontId="56" fillId="0" borderId="5" xfId="11" applyFont="1" applyFill="1" applyBorder="1" applyAlignment="1">
      <alignment horizontal="center" vertical="center" wrapText="1"/>
    </xf>
    <xf numFmtId="0" fontId="56" fillId="0" borderId="2" xfId="11" applyFont="1" applyFill="1" applyBorder="1" applyAlignment="1">
      <alignment horizontal="center" vertical="center" wrapText="1"/>
    </xf>
    <xf numFmtId="49" fontId="52" fillId="0" borderId="1" xfId="0" applyNumberFormat="1" applyFont="1" applyFill="1" applyBorder="1" applyAlignment="1">
      <alignment horizontal="center" vertical="center" wrapText="1"/>
    </xf>
    <xf numFmtId="49" fontId="52" fillId="0" borderId="5" xfId="0" applyNumberFormat="1" applyFont="1" applyFill="1" applyBorder="1" applyAlignment="1">
      <alignment horizontal="center" vertical="center" wrapText="1"/>
    </xf>
    <xf numFmtId="49" fontId="52" fillId="0" borderId="2" xfId="0" applyNumberFormat="1" applyFont="1" applyFill="1" applyBorder="1" applyAlignment="1">
      <alignment horizontal="center" vertical="center" wrapText="1"/>
    </xf>
    <xf numFmtId="9" fontId="52" fillId="0" borderId="3" xfId="0" applyNumberFormat="1" applyFont="1" applyFill="1" applyBorder="1" applyAlignment="1">
      <alignment horizontal="center" vertical="center" wrapText="1"/>
    </xf>
    <xf numFmtId="4" fontId="52" fillId="0" borderId="5" xfId="0" applyNumberFormat="1" applyFont="1" applyFill="1" applyBorder="1" applyAlignment="1">
      <alignment horizontal="center" vertical="center" wrapText="1"/>
    </xf>
    <xf numFmtId="4" fontId="52" fillId="0" borderId="2" xfId="0" applyNumberFormat="1" applyFont="1" applyFill="1" applyBorder="1" applyAlignment="1">
      <alignment horizontal="center" vertical="center" wrapText="1"/>
    </xf>
    <xf numFmtId="0" fontId="52" fillId="0" borderId="0" xfId="0" applyFont="1" applyFill="1" applyAlignment="1">
      <alignment horizontal="left" vertical="top"/>
    </xf>
    <xf numFmtId="0" fontId="56" fillId="0" borderId="12"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2" fillId="0" borderId="7" xfId="0" applyFont="1" applyFill="1" applyBorder="1" applyAlignment="1">
      <alignment horizontal="left" vertical="center" wrapText="1"/>
    </xf>
    <xf numFmtId="0" fontId="52" fillId="0" borderId="14" xfId="0" applyFont="1" applyFill="1" applyBorder="1" applyAlignment="1">
      <alignment horizontal="left" vertical="center" wrapText="1"/>
    </xf>
    <xf numFmtId="0" fontId="52" fillId="0" borderId="15" xfId="0" applyFont="1" applyFill="1" applyBorder="1" applyAlignment="1">
      <alignment horizontal="left" vertical="center" wrapText="1"/>
    </xf>
    <xf numFmtId="0" fontId="52" fillId="0" borderId="1" xfId="11" applyFont="1" applyFill="1" applyBorder="1" applyAlignment="1">
      <alignment horizontal="center" vertical="center" wrapText="1"/>
    </xf>
    <xf numFmtId="0" fontId="52" fillId="0" borderId="5" xfId="11" applyFont="1" applyFill="1" applyBorder="1" applyAlignment="1">
      <alignment horizontal="center" vertical="center" wrapText="1"/>
    </xf>
    <xf numFmtId="0" fontId="52" fillId="0" borderId="2" xfId="11" applyFont="1" applyFill="1" applyBorder="1" applyAlignment="1">
      <alignment horizontal="center" vertical="center" wrapText="1"/>
    </xf>
    <xf numFmtId="0" fontId="52" fillId="0" borderId="0" xfId="0" applyFont="1" applyFill="1" applyAlignment="1">
      <alignment horizontal="left" vertical="top" wrapText="1"/>
    </xf>
    <xf numFmtId="165" fontId="52" fillId="0" borderId="3" xfId="0" applyNumberFormat="1" applyFont="1" applyFill="1" applyBorder="1" applyAlignment="1">
      <alignment horizontal="center" vertical="center" wrapText="1"/>
    </xf>
    <xf numFmtId="165" fontId="56" fillId="0" borderId="3"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1" fillId="0" borderId="0" xfId="0" applyFont="1" applyFill="1" applyAlignment="1">
      <alignment horizontal="center"/>
    </xf>
    <xf numFmtId="0" fontId="13" fillId="0" borderId="0" xfId="0" applyFont="1" applyFill="1" applyAlignment="1">
      <alignment horizontal="center"/>
    </xf>
    <xf numFmtId="0" fontId="18" fillId="0" borderId="0" xfId="0" applyFont="1" applyFill="1" applyBorder="1" applyAlignment="1">
      <alignment horizontal="right"/>
    </xf>
    <xf numFmtId="0" fontId="18" fillId="0" borderId="3"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32" fillId="0" borderId="0" xfId="0" applyFont="1" applyFill="1" applyAlignment="1">
      <alignment horizontal="center"/>
    </xf>
    <xf numFmtId="0" fontId="50" fillId="0" borderId="0" xfId="0" applyFont="1" applyFill="1" applyAlignment="1">
      <alignment horizontal="center"/>
    </xf>
    <xf numFmtId="0" fontId="47" fillId="0" borderId="0" xfId="0" applyFont="1" applyFill="1" applyAlignment="1">
      <alignment horizontal="center"/>
    </xf>
    <xf numFmtId="0" fontId="46" fillId="0" borderId="0" xfId="0" applyFont="1" applyFill="1" applyAlignment="1">
      <alignment horizontal="center" vertical="center"/>
    </xf>
    <xf numFmtId="0" fontId="47" fillId="0" borderId="0" xfId="29" applyFont="1" applyFill="1" applyAlignment="1">
      <alignment horizontal="left" wrapText="1"/>
    </xf>
    <xf numFmtId="0" fontId="23" fillId="0" borderId="0" xfId="0" applyFont="1" applyFill="1" applyAlignment="1">
      <alignment horizontal="center" vertical="center" wrapText="1"/>
    </xf>
    <xf numFmtId="0" fontId="46" fillId="0" borderId="0" xfId="0" applyFont="1" applyFill="1" applyAlignment="1">
      <alignment horizontal="center" vertical="center" wrapText="1"/>
    </xf>
    <xf numFmtId="0" fontId="16" fillId="0" borderId="3" xfId="0" applyFont="1" applyFill="1" applyBorder="1" applyAlignment="1">
      <alignment horizontal="center" vertical="center" wrapText="1"/>
    </xf>
    <xf numFmtId="0" fontId="48" fillId="0" borderId="1"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3" xfId="0" applyFont="1" applyFill="1" applyBorder="1" applyAlignment="1">
      <alignment horizontal="left" vertical="center" wrapText="1"/>
    </xf>
    <xf numFmtId="0" fontId="49" fillId="0" borderId="3" xfId="0" applyFont="1" applyFill="1" applyBorder="1" applyAlignment="1">
      <alignment horizontal="left" vertical="center" wrapText="1"/>
    </xf>
    <xf numFmtId="0" fontId="47" fillId="0" borderId="3"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12" xfId="0" applyFont="1" applyFill="1" applyBorder="1" applyAlignment="1">
      <alignment horizontal="center" vertical="center" wrapText="1"/>
    </xf>
  </cellXfs>
  <cellStyles count="273">
    <cellStyle name="Normal" xfId="23"/>
    <cellStyle name="Денежный 2" xfId="24"/>
    <cellStyle name="Денежный 2 2" xfId="47"/>
    <cellStyle name="Денежный 2 2 2" xfId="92"/>
    <cellStyle name="Денежный 2 2 2 2" xfId="180"/>
    <cellStyle name="Денежный 2 2 2 3" xfId="268"/>
    <cellStyle name="Денежный 2 2 3" xfId="136"/>
    <cellStyle name="Денежный 2 2 4" xfId="224"/>
    <cellStyle name="Денежный 2 3" xfId="70"/>
    <cellStyle name="Денежный 2 3 2" xfId="158"/>
    <cellStyle name="Денежный 2 3 3" xfId="246"/>
    <cellStyle name="Денежный 2 4" xfId="114"/>
    <cellStyle name="Денежный 2 5" xfId="202"/>
    <cellStyle name="Обычный" xfId="0" builtinId="0"/>
    <cellStyle name="Обычный 2" xfId="4"/>
    <cellStyle name="Обычный 2 2" xfId="11"/>
    <cellStyle name="Обычный 3" xfId="2"/>
    <cellStyle name="Обычный 3 2" xfId="6"/>
    <cellStyle name="Обычный 3 2 2" xfId="3"/>
    <cellStyle name="Обычный 3 2 2 2" xfId="7"/>
    <cellStyle name="Обычный 3 2 2 2 2" xfId="16"/>
    <cellStyle name="Обычный 3 2 2 2 2 2" xfId="41"/>
    <cellStyle name="Обычный 3 2 2 2 2 2 2" xfId="86"/>
    <cellStyle name="Обычный 3 2 2 2 2 2 2 2" xfId="174"/>
    <cellStyle name="Обычный 3 2 2 2 2 2 2 3" xfId="262"/>
    <cellStyle name="Обычный 3 2 2 2 2 2 3" xfId="130"/>
    <cellStyle name="Обычный 3 2 2 2 2 2 4" xfId="218"/>
    <cellStyle name="Обычный 3 2 2 2 2 3" xfId="64"/>
    <cellStyle name="Обычный 3 2 2 2 2 3 2" xfId="152"/>
    <cellStyle name="Обычный 3 2 2 2 2 3 3" xfId="240"/>
    <cellStyle name="Обычный 3 2 2 2 2 4" xfId="108"/>
    <cellStyle name="Обычный 3 2 2 2 2 5" xfId="196"/>
    <cellStyle name="Обычный 3 2 2 2 3" xfId="33"/>
    <cellStyle name="Обычный 3 2 2 2 3 2" xfId="78"/>
    <cellStyle name="Обычный 3 2 2 2 3 2 2" xfId="166"/>
    <cellStyle name="Обычный 3 2 2 2 3 2 3" xfId="254"/>
    <cellStyle name="Обычный 3 2 2 2 3 3" xfId="122"/>
    <cellStyle name="Обычный 3 2 2 2 3 4" xfId="210"/>
    <cellStyle name="Обычный 3 2 2 2 4" xfId="56"/>
    <cellStyle name="Обычный 3 2 2 2 4 2" xfId="144"/>
    <cellStyle name="Обычный 3 2 2 2 4 3" xfId="232"/>
    <cellStyle name="Обычный 3 2 2 2 5" xfId="100"/>
    <cellStyle name="Обычный 3 2 2 2 6" xfId="188"/>
    <cellStyle name="Обычный 3 2 2 3" xfId="9"/>
    <cellStyle name="Обычный 3 2 2 3 2" xfId="18"/>
    <cellStyle name="Обычный 3 2 2 3 2 2" xfId="43"/>
    <cellStyle name="Обычный 3 2 2 3 2 2 2" xfId="88"/>
    <cellStyle name="Обычный 3 2 2 3 2 2 2 2" xfId="176"/>
    <cellStyle name="Обычный 3 2 2 3 2 2 2 3" xfId="264"/>
    <cellStyle name="Обычный 3 2 2 3 2 2 3" xfId="132"/>
    <cellStyle name="Обычный 3 2 2 3 2 2 4" xfId="220"/>
    <cellStyle name="Обычный 3 2 2 3 2 3" xfId="12"/>
    <cellStyle name="Обычный 3 2 2 3 2 3 2" xfId="20"/>
    <cellStyle name="Обычный 3 2 2 3 2 3 2 2" xfId="45"/>
    <cellStyle name="Обычный 3 2 2 3 2 3 2 2 2" xfId="90"/>
    <cellStyle name="Обычный 3 2 2 3 2 3 2 2 2 2" xfId="178"/>
    <cellStyle name="Обычный 3 2 2 3 2 3 2 2 2 3" xfId="266"/>
    <cellStyle name="Обычный 3 2 2 3 2 3 2 2 3" xfId="134"/>
    <cellStyle name="Обычный 3 2 2 3 2 3 2 2 4" xfId="222"/>
    <cellStyle name="Обычный 3 2 2 3 2 3 2 3" xfId="68"/>
    <cellStyle name="Обычный 3 2 2 3 2 3 2 3 2" xfId="156"/>
    <cellStyle name="Обычный 3 2 2 3 2 3 2 3 3" xfId="244"/>
    <cellStyle name="Обычный 3 2 2 3 2 3 2 4" xfId="112"/>
    <cellStyle name="Обычный 3 2 2 3 2 3 2 5" xfId="200"/>
    <cellStyle name="Обычный 3 2 2 3 2 3 3" xfId="37"/>
    <cellStyle name="Обычный 3 2 2 3 2 3 3 2" xfId="82"/>
    <cellStyle name="Обычный 3 2 2 3 2 3 3 2 2" xfId="170"/>
    <cellStyle name="Обычный 3 2 2 3 2 3 3 2 3" xfId="258"/>
    <cellStyle name="Обычный 3 2 2 3 2 3 3 3" xfId="126"/>
    <cellStyle name="Обычный 3 2 2 3 2 3 3 4" xfId="214"/>
    <cellStyle name="Обычный 3 2 2 3 2 3 4" xfId="60"/>
    <cellStyle name="Обычный 3 2 2 3 2 3 4 2" xfId="148"/>
    <cellStyle name="Обычный 3 2 2 3 2 3 4 3" xfId="236"/>
    <cellStyle name="Обычный 3 2 2 3 2 3 5" xfId="104"/>
    <cellStyle name="Обычный 3 2 2 3 2 3 6" xfId="192"/>
    <cellStyle name="Обычный 3 2 2 3 2 4" xfId="66"/>
    <cellStyle name="Обычный 3 2 2 3 2 4 2" xfId="154"/>
    <cellStyle name="Обычный 3 2 2 3 2 4 3" xfId="242"/>
    <cellStyle name="Обычный 3 2 2 3 2 5" xfId="110"/>
    <cellStyle name="Обычный 3 2 2 3 2 6" xfId="198"/>
    <cellStyle name="Обычный 3 2 2 3 3" xfId="35"/>
    <cellStyle name="Обычный 3 2 2 3 3 2" xfId="80"/>
    <cellStyle name="Обычный 3 2 2 3 3 2 2" xfId="168"/>
    <cellStyle name="Обычный 3 2 2 3 3 2 3" xfId="256"/>
    <cellStyle name="Обычный 3 2 2 3 3 3" xfId="124"/>
    <cellStyle name="Обычный 3 2 2 3 3 4" xfId="212"/>
    <cellStyle name="Обычный 3 2 2 3 4" xfId="58"/>
    <cellStyle name="Обычный 3 2 2 3 4 2" xfId="146"/>
    <cellStyle name="Обычный 3 2 2 3 4 3" xfId="234"/>
    <cellStyle name="Обычный 3 2 2 3 5" xfId="102"/>
    <cellStyle name="Обычный 3 2 2 3 6" xfId="190"/>
    <cellStyle name="Обычный 3 2 2 4" xfId="14"/>
    <cellStyle name="Обычный 3 2 2 4 2" xfId="39"/>
    <cellStyle name="Обычный 3 2 2 4 2 2" xfId="84"/>
    <cellStyle name="Обычный 3 2 2 4 2 2 2" xfId="172"/>
    <cellStyle name="Обычный 3 2 2 4 2 2 3" xfId="260"/>
    <cellStyle name="Обычный 3 2 2 4 2 3" xfId="128"/>
    <cellStyle name="Обычный 3 2 2 4 2 4" xfId="216"/>
    <cellStyle name="Обычный 3 2 2 4 3" xfId="62"/>
    <cellStyle name="Обычный 3 2 2 4 3 2" xfId="150"/>
    <cellStyle name="Обычный 3 2 2 4 3 3" xfId="238"/>
    <cellStyle name="Обычный 3 2 2 4 4" xfId="106"/>
    <cellStyle name="Обычный 3 2 2 4 5" xfId="194"/>
    <cellStyle name="Обычный 3 2 2 5" xfId="31"/>
    <cellStyle name="Обычный 3 2 2 5 2" xfId="76"/>
    <cellStyle name="Обычный 3 2 2 5 2 2" xfId="164"/>
    <cellStyle name="Обычный 3 2 2 5 2 3" xfId="252"/>
    <cellStyle name="Обычный 3 2 2 5 3" xfId="120"/>
    <cellStyle name="Обычный 3 2 2 5 4" xfId="208"/>
    <cellStyle name="Обычный 3 2 2 6" xfId="54"/>
    <cellStyle name="Обычный 3 2 2 6 2" xfId="142"/>
    <cellStyle name="Обычный 3 2 2 6 3" xfId="230"/>
    <cellStyle name="Обычный 3 2 2 7" xfId="98"/>
    <cellStyle name="Обычный 3 2 2 8" xfId="186"/>
    <cellStyle name="Обычный 3 2 3" xfId="15"/>
    <cellStyle name="Обычный 3 2 3 2" xfId="40"/>
    <cellStyle name="Обычный 3 2 3 2 2" xfId="85"/>
    <cellStyle name="Обычный 3 2 3 2 2 2" xfId="173"/>
    <cellStyle name="Обычный 3 2 3 2 2 3" xfId="261"/>
    <cellStyle name="Обычный 3 2 3 2 3" xfId="129"/>
    <cellStyle name="Обычный 3 2 3 2 4" xfId="217"/>
    <cellStyle name="Обычный 3 2 3 3" xfId="63"/>
    <cellStyle name="Обычный 3 2 3 3 2" xfId="151"/>
    <cellStyle name="Обычный 3 2 3 3 3" xfId="239"/>
    <cellStyle name="Обычный 3 2 3 4" xfId="107"/>
    <cellStyle name="Обычный 3 2 3 5" xfId="195"/>
    <cellStyle name="Обычный 3 2 4" xfId="32"/>
    <cellStyle name="Обычный 3 2 4 2" xfId="77"/>
    <cellStyle name="Обычный 3 2 4 2 2" xfId="165"/>
    <cellStyle name="Обычный 3 2 4 2 3" xfId="253"/>
    <cellStyle name="Обычный 3 2 4 3" xfId="121"/>
    <cellStyle name="Обычный 3 2 4 4" xfId="209"/>
    <cellStyle name="Обычный 3 2 5" xfId="55"/>
    <cellStyle name="Обычный 3 2 5 2" xfId="143"/>
    <cellStyle name="Обычный 3 2 5 3" xfId="231"/>
    <cellStyle name="Обычный 3 2 6" xfId="99"/>
    <cellStyle name="Обычный 3 2 7" xfId="187"/>
    <cellStyle name="Обычный 3 3" xfId="8"/>
    <cellStyle name="Обычный 3 3 2" xfId="17"/>
    <cellStyle name="Обычный 3 3 2 2" xfId="42"/>
    <cellStyle name="Обычный 3 3 2 2 2" xfId="87"/>
    <cellStyle name="Обычный 3 3 2 2 2 2" xfId="175"/>
    <cellStyle name="Обычный 3 3 2 2 2 3" xfId="263"/>
    <cellStyle name="Обычный 3 3 2 2 3" xfId="131"/>
    <cellStyle name="Обычный 3 3 2 2 4" xfId="219"/>
    <cellStyle name="Обычный 3 3 2 3" xfId="10"/>
    <cellStyle name="Обычный 3 3 2 3 2" xfId="19"/>
    <cellStyle name="Обычный 3 3 2 3 2 2" xfId="44"/>
    <cellStyle name="Обычный 3 3 2 3 2 2 2" xfId="89"/>
    <cellStyle name="Обычный 3 3 2 3 2 2 2 2" xfId="177"/>
    <cellStyle name="Обычный 3 3 2 3 2 2 2 3" xfId="265"/>
    <cellStyle name="Обычный 3 3 2 3 2 2 3" xfId="133"/>
    <cellStyle name="Обычный 3 3 2 3 2 2 4" xfId="221"/>
    <cellStyle name="Обычный 3 3 2 3 2 3" xfId="67"/>
    <cellStyle name="Обычный 3 3 2 3 2 3 2" xfId="155"/>
    <cellStyle name="Обычный 3 3 2 3 2 3 3" xfId="243"/>
    <cellStyle name="Обычный 3 3 2 3 2 4" xfId="111"/>
    <cellStyle name="Обычный 3 3 2 3 2 5" xfId="199"/>
    <cellStyle name="Обычный 3 3 2 3 3" xfId="36"/>
    <cellStyle name="Обычный 3 3 2 3 3 2" xfId="81"/>
    <cellStyle name="Обычный 3 3 2 3 3 2 2" xfId="169"/>
    <cellStyle name="Обычный 3 3 2 3 3 2 3" xfId="257"/>
    <cellStyle name="Обычный 3 3 2 3 3 3" xfId="125"/>
    <cellStyle name="Обычный 3 3 2 3 3 4" xfId="213"/>
    <cellStyle name="Обычный 3 3 2 3 4" xfId="59"/>
    <cellStyle name="Обычный 3 3 2 3 4 2" xfId="147"/>
    <cellStyle name="Обычный 3 3 2 3 4 3" xfId="235"/>
    <cellStyle name="Обычный 3 3 2 3 5" xfId="103"/>
    <cellStyle name="Обычный 3 3 2 3 6" xfId="191"/>
    <cellStyle name="Обычный 3 3 2 4" xfId="65"/>
    <cellStyle name="Обычный 3 3 2 4 2" xfId="153"/>
    <cellStyle name="Обычный 3 3 2 4 3" xfId="241"/>
    <cellStyle name="Обычный 3 3 2 5" xfId="109"/>
    <cellStyle name="Обычный 3 3 2 6" xfId="197"/>
    <cellStyle name="Обычный 3 3 3" xfId="34"/>
    <cellStyle name="Обычный 3 3 3 2" xfId="79"/>
    <cellStyle name="Обычный 3 3 3 2 2" xfId="167"/>
    <cellStyle name="Обычный 3 3 3 2 3" xfId="255"/>
    <cellStyle name="Обычный 3 3 3 3" xfId="123"/>
    <cellStyle name="Обычный 3 3 3 4" xfId="211"/>
    <cellStyle name="Обычный 3 3 4" xfId="57"/>
    <cellStyle name="Обычный 3 3 4 2" xfId="145"/>
    <cellStyle name="Обычный 3 3 4 3" xfId="233"/>
    <cellStyle name="Обычный 3 3 5" xfId="101"/>
    <cellStyle name="Обычный 3 3 6" xfId="189"/>
    <cellStyle name="Обычный 3 4" xfId="13"/>
    <cellStyle name="Обычный 3 4 2" xfId="38"/>
    <cellStyle name="Обычный 3 4 2 2" xfId="83"/>
    <cellStyle name="Обычный 3 4 2 2 2" xfId="171"/>
    <cellStyle name="Обычный 3 4 2 2 3" xfId="259"/>
    <cellStyle name="Обычный 3 4 2 3" xfId="127"/>
    <cellStyle name="Обычный 3 4 2 4" xfId="215"/>
    <cellStyle name="Обычный 3 4 3" xfId="61"/>
    <cellStyle name="Обычный 3 4 3 2" xfId="149"/>
    <cellStyle name="Обычный 3 4 3 3" xfId="237"/>
    <cellStyle name="Обычный 3 4 4" xfId="105"/>
    <cellStyle name="Обычный 3 4 5" xfId="193"/>
    <cellStyle name="Обычный 3 5" xfId="30"/>
    <cellStyle name="Обычный 3 5 2" xfId="75"/>
    <cellStyle name="Обычный 3 5 2 2" xfId="163"/>
    <cellStyle name="Обычный 3 5 2 3" xfId="251"/>
    <cellStyle name="Обычный 3 5 3" xfId="119"/>
    <cellStyle name="Обычный 3 5 4" xfId="207"/>
    <cellStyle name="Обычный 3 6" xfId="53"/>
    <cellStyle name="Обычный 3 6 2" xfId="141"/>
    <cellStyle name="Обычный 3 6 3" xfId="229"/>
    <cellStyle name="Обычный 3 7" xfId="97"/>
    <cellStyle name="Обычный 3 8" xfId="185"/>
    <cellStyle name="Обычный 4" xfId="5"/>
    <cellStyle name="Обычный 4 2" xfId="28"/>
    <cellStyle name="Обычный 4 2 2" xfId="51"/>
    <cellStyle name="Обычный 4 2 2 2" xfId="95"/>
    <cellStyle name="Обычный 4 2 2 2 2" xfId="183"/>
    <cellStyle name="Обычный 4 2 2 2 3" xfId="271"/>
    <cellStyle name="Обычный 4 2 2 3" xfId="139"/>
    <cellStyle name="Обычный 4 2 2 4" xfId="227"/>
    <cellStyle name="Обычный 4 2 3" xfId="73"/>
    <cellStyle name="Обычный 4 2 3 2" xfId="161"/>
    <cellStyle name="Обычный 4 2 3 3" xfId="249"/>
    <cellStyle name="Обычный 4 2 4" xfId="117"/>
    <cellStyle name="Обычный 4 2 5" xfId="205"/>
    <cellStyle name="Обычный 5" xfId="22"/>
    <cellStyle name="Обычный 5 2" xfId="46"/>
    <cellStyle name="Обычный 5 2 2" xfId="91"/>
    <cellStyle name="Обычный 5 2 2 2" xfId="179"/>
    <cellStyle name="Обычный 5 2 2 3" xfId="267"/>
    <cellStyle name="Обычный 5 2 3" xfId="135"/>
    <cellStyle name="Обычный 5 2 4" xfId="223"/>
    <cellStyle name="Обычный 5 3" xfId="69"/>
    <cellStyle name="Обычный 5 3 2" xfId="157"/>
    <cellStyle name="Обычный 5 3 3" xfId="245"/>
    <cellStyle name="Обычный 5 4" xfId="113"/>
    <cellStyle name="Обычный 5 5" xfId="201"/>
    <cellStyle name="Обычный 6" xfId="29"/>
    <cellStyle name="Обычный 6 2" xfId="52"/>
    <cellStyle name="Обычный 6 2 2" xfId="96"/>
    <cellStyle name="Обычный 6 2 2 2" xfId="184"/>
    <cellStyle name="Обычный 6 2 2 3" xfId="272"/>
    <cellStyle name="Обычный 6 2 3" xfId="140"/>
    <cellStyle name="Обычный 6 2 4" xfId="228"/>
    <cellStyle name="Обычный 6 3" xfId="74"/>
    <cellStyle name="Обычный 6 3 2" xfId="162"/>
    <cellStyle name="Обычный 6 3 3" xfId="250"/>
    <cellStyle name="Обычный 6 4" xfId="118"/>
    <cellStyle name="Обычный 6 5" xfId="206"/>
    <cellStyle name="Обычный 9" xfId="26"/>
    <cellStyle name="Обычный 9 2" xfId="49"/>
    <cellStyle name="Обычный 9 2 2" xfId="93"/>
    <cellStyle name="Обычный 9 2 2 2" xfId="181"/>
    <cellStyle name="Обычный 9 2 2 3" xfId="269"/>
    <cellStyle name="Обычный 9 2 3" xfId="137"/>
    <cellStyle name="Обычный 9 2 4" xfId="225"/>
    <cellStyle name="Обычный 9 3" xfId="71"/>
    <cellStyle name="Обычный 9 3 2" xfId="159"/>
    <cellStyle name="Обычный 9 3 3" xfId="247"/>
    <cellStyle name="Обычный 9 4" xfId="115"/>
    <cellStyle name="Обычный 9 5" xfId="203"/>
    <cellStyle name="Процентный" xfId="25" builtinId="5"/>
    <cellStyle name="Процентный 2" xfId="48"/>
    <cellStyle name="Финансовый" xfId="1" builtinId="3"/>
    <cellStyle name="Финансовый 2" xfId="21"/>
    <cellStyle name="Финансовый 3" xfId="27"/>
    <cellStyle name="Финансовый 3 2" xfId="50"/>
    <cellStyle name="Финансовый 3 2 2" xfId="94"/>
    <cellStyle name="Финансовый 3 2 2 2" xfId="182"/>
    <cellStyle name="Финансовый 3 2 2 3" xfId="270"/>
    <cellStyle name="Финансовый 3 2 3" xfId="138"/>
    <cellStyle name="Финансовый 3 2 4" xfId="226"/>
    <cellStyle name="Финансовый 3 3" xfId="72"/>
    <cellStyle name="Финансовый 3 3 2" xfId="160"/>
    <cellStyle name="Финансовый 3 3 3" xfId="248"/>
    <cellStyle name="Финансовый 3 4" xfId="116"/>
    <cellStyle name="Финансовый 3 5" xfId="20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6"/>
  <sheetViews>
    <sheetView tabSelected="1" view="pageBreakPreview" zoomScale="40" zoomScaleNormal="40" zoomScaleSheetLayoutView="40" workbookViewId="0">
      <pane xSplit="6" ySplit="11" topLeftCell="G138" activePane="bottomRight" state="frozen"/>
      <selection pane="topRight" activeCell="G1" sqref="G1"/>
      <selection pane="bottomLeft" activeCell="A12" sqref="A12"/>
      <selection pane="bottomRight" activeCell="N142" sqref="N142"/>
    </sheetView>
  </sheetViews>
  <sheetFormatPr defaultRowHeight="26.25" x14ac:dyDescent="0.4"/>
  <cols>
    <col min="1" max="1" width="7.7109375" style="189" customWidth="1"/>
    <col min="2" max="2" width="84" style="189" customWidth="1"/>
    <col min="3" max="3" width="43.28515625" style="189" customWidth="1"/>
    <col min="4" max="4" width="36.42578125" style="189" customWidth="1"/>
    <col min="5" max="5" width="42.5703125" style="190" hidden="1" customWidth="1"/>
    <col min="6" max="6" width="33.42578125" style="191" customWidth="1"/>
    <col min="7" max="7" width="39.42578125" style="192" customWidth="1"/>
    <col min="8" max="8" width="24.5703125" style="193" customWidth="1"/>
    <col min="9" max="9" width="23.5703125" style="194" customWidth="1"/>
    <col min="10" max="10" width="89" style="194" customWidth="1"/>
    <col min="11" max="11" width="163" style="218" customWidth="1"/>
    <col min="12" max="16384" width="9.140625" style="189"/>
  </cols>
  <sheetData>
    <row r="1" spans="1:11" x14ac:dyDescent="0.4">
      <c r="K1" s="199" t="s">
        <v>1176</v>
      </c>
    </row>
    <row r="4" spans="1:11" ht="30.75" x14ac:dyDescent="0.45">
      <c r="A4" s="307" t="s">
        <v>335</v>
      </c>
      <c r="B4" s="308"/>
      <c r="C4" s="308"/>
      <c r="D4" s="308"/>
      <c r="E4" s="308"/>
      <c r="F4" s="308"/>
      <c r="G4" s="308"/>
      <c r="H4" s="308"/>
      <c r="I4" s="308"/>
      <c r="J4" s="308"/>
      <c r="K4" s="309"/>
    </row>
    <row r="5" spans="1:11" ht="30" x14ac:dyDescent="0.3">
      <c r="A5" s="310" t="s">
        <v>662</v>
      </c>
      <c r="B5" s="311"/>
      <c r="C5" s="311"/>
      <c r="D5" s="311"/>
      <c r="E5" s="311"/>
      <c r="F5" s="311"/>
      <c r="G5" s="311"/>
      <c r="H5" s="311"/>
      <c r="I5" s="311"/>
      <c r="J5" s="311"/>
      <c r="K5" s="312"/>
    </row>
    <row r="6" spans="1:11" ht="30.75" x14ac:dyDescent="0.45">
      <c r="A6" s="313" t="s">
        <v>336</v>
      </c>
      <c r="B6" s="308"/>
      <c r="C6" s="308"/>
      <c r="D6" s="308"/>
      <c r="E6" s="308"/>
      <c r="F6" s="308"/>
      <c r="G6" s="308"/>
      <c r="H6" s="308"/>
      <c r="I6" s="308"/>
      <c r="J6" s="308"/>
      <c r="K6" s="309"/>
    </row>
    <row r="7" spans="1:11" x14ac:dyDescent="0.3">
      <c r="A7" s="259"/>
      <c r="B7" s="260"/>
      <c r="C7" s="192"/>
      <c r="D7" s="192"/>
      <c r="E7" s="261"/>
      <c r="F7" s="262"/>
    </row>
    <row r="8" spans="1:11" ht="79.5" customHeight="1" x14ac:dyDescent="0.3">
      <c r="A8" s="314" t="s">
        <v>337</v>
      </c>
      <c r="B8" s="315" t="s">
        <v>338</v>
      </c>
      <c r="C8" s="314" t="s">
        <v>339</v>
      </c>
      <c r="D8" s="314" t="s">
        <v>340</v>
      </c>
      <c r="E8" s="317" t="s">
        <v>341</v>
      </c>
      <c r="F8" s="314" t="s">
        <v>940</v>
      </c>
      <c r="G8" s="318" t="s">
        <v>342</v>
      </c>
      <c r="H8" s="321" t="s">
        <v>343</v>
      </c>
      <c r="I8" s="321"/>
      <c r="J8" s="324" t="s">
        <v>1442</v>
      </c>
      <c r="K8" s="322" t="s">
        <v>1518</v>
      </c>
    </row>
    <row r="9" spans="1:11" ht="43.5" customHeight="1" x14ac:dyDescent="0.3">
      <c r="A9" s="314"/>
      <c r="B9" s="316"/>
      <c r="C9" s="314"/>
      <c r="D9" s="314"/>
      <c r="E9" s="317"/>
      <c r="F9" s="314"/>
      <c r="G9" s="318"/>
      <c r="H9" s="225" t="s">
        <v>344</v>
      </c>
      <c r="I9" s="222" t="s">
        <v>345</v>
      </c>
      <c r="J9" s="325"/>
      <c r="K9" s="323"/>
    </row>
    <row r="10" spans="1:11" x14ac:dyDescent="0.3">
      <c r="A10" s="226">
        <v>1</v>
      </c>
      <c r="B10" s="226">
        <v>2</v>
      </c>
      <c r="C10" s="226">
        <v>3</v>
      </c>
      <c r="D10" s="226">
        <v>4</v>
      </c>
      <c r="E10" s="57"/>
      <c r="F10" s="226">
        <v>5</v>
      </c>
      <c r="G10" s="226">
        <v>6</v>
      </c>
      <c r="H10" s="226">
        <v>7</v>
      </c>
      <c r="I10" s="200">
        <v>8</v>
      </c>
      <c r="J10" s="200">
        <v>9</v>
      </c>
      <c r="K10" s="200">
        <v>10</v>
      </c>
    </row>
    <row r="11" spans="1:11" x14ac:dyDescent="0.3">
      <c r="A11" s="326" t="s">
        <v>198</v>
      </c>
      <c r="B11" s="326"/>
      <c r="C11" s="326"/>
      <c r="D11" s="326"/>
      <c r="E11" s="326"/>
      <c r="F11" s="326"/>
      <c r="G11" s="326"/>
      <c r="H11" s="326"/>
      <c r="I11" s="326"/>
      <c r="J11" s="326"/>
      <c r="K11" s="326"/>
    </row>
    <row r="12" spans="1:11" ht="78.75" x14ac:dyDescent="0.3">
      <c r="A12" s="39">
        <v>1</v>
      </c>
      <c r="B12" s="40" t="s">
        <v>346</v>
      </c>
      <c r="C12" s="39" t="s">
        <v>347</v>
      </c>
      <c r="D12" s="39" t="s">
        <v>348</v>
      </c>
      <c r="E12" s="45">
        <v>5.9</v>
      </c>
      <c r="F12" s="67" t="s">
        <v>908</v>
      </c>
      <c r="G12" s="221">
        <v>6.1</v>
      </c>
      <c r="H12" s="223">
        <v>0.5</v>
      </c>
      <c r="I12" s="224">
        <v>7.575757575757576E-2</v>
      </c>
      <c r="J12" s="158" t="s">
        <v>1431</v>
      </c>
      <c r="K12" s="180" t="s">
        <v>1443</v>
      </c>
    </row>
    <row r="13" spans="1:11" ht="228" customHeight="1" x14ac:dyDescent="0.3">
      <c r="A13" s="228">
        <v>2</v>
      </c>
      <c r="B13" s="42" t="s">
        <v>349</v>
      </c>
      <c r="C13" s="228" t="s">
        <v>350</v>
      </c>
      <c r="D13" s="39" t="s">
        <v>348</v>
      </c>
      <c r="E13" s="45">
        <v>665.7</v>
      </c>
      <c r="F13" s="68" t="s">
        <v>1186</v>
      </c>
      <c r="G13" s="221">
        <v>675.1</v>
      </c>
      <c r="H13" s="223">
        <v>-99.899999999999977</v>
      </c>
      <c r="I13" s="224">
        <v>-0.17367872044506252</v>
      </c>
      <c r="J13" s="158" t="s">
        <v>1431</v>
      </c>
      <c r="K13" s="178" t="s">
        <v>1422</v>
      </c>
    </row>
    <row r="14" spans="1:11" ht="210" x14ac:dyDescent="0.3">
      <c r="A14" s="228">
        <v>3</v>
      </c>
      <c r="B14" s="42" t="s">
        <v>351</v>
      </c>
      <c r="C14" s="228" t="s">
        <v>352</v>
      </c>
      <c r="D14" s="39" t="s">
        <v>348</v>
      </c>
      <c r="E14" s="45">
        <v>13.2</v>
      </c>
      <c r="F14" s="68" t="s">
        <v>926</v>
      </c>
      <c r="G14" s="221">
        <v>13.17</v>
      </c>
      <c r="H14" s="223">
        <v>-0.57000000000000028</v>
      </c>
      <c r="I14" s="224">
        <v>-4.5238095238095265E-2</v>
      </c>
      <c r="J14" s="158" t="s">
        <v>1431</v>
      </c>
      <c r="K14" s="178" t="s">
        <v>1460</v>
      </c>
    </row>
    <row r="15" spans="1:11" ht="105" x14ac:dyDescent="0.3">
      <c r="A15" s="228">
        <v>4</v>
      </c>
      <c r="B15" s="42" t="s">
        <v>353</v>
      </c>
      <c r="C15" s="228" t="s">
        <v>350</v>
      </c>
      <c r="D15" s="39" t="s">
        <v>348</v>
      </c>
      <c r="E15" s="45">
        <v>221.6</v>
      </c>
      <c r="F15" s="68" t="s">
        <v>927</v>
      </c>
      <c r="G15" s="221">
        <v>224.5</v>
      </c>
      <c r="H15" s="223">
        <v>-14.800000000000011</v>
      </c>
      <c r="I15" s="224">
        <v>-7.0577014783023431E-2</v>
      </c>
      <c r="J15" s="158" t="s">
        <v>1431</v>
      </c>
      <c r="K15" s="178" t="s">
        <v>1377</v>
      </c>
    </row>
    <row r="16" spans="1:11" ht="78.75" x14ac:dyDescent="0.3">
      <c r="A16" s="228">
        <v>5</v>
      </c>
      <c r="B16" s="42" t="s">
        <v>354</v>
      </c>
      <c r="C16" s="228" t="s">
        <v>350</v>
      </c>
      <c r="D16" s="39" t="s">
        <v>348</v>
      </c>
      <c r="E16" s="45">
        <v>12.4</v>
      </c>
      <c r="F16" s="68" t="s">
        <v>1421</v>
      </c>
      <c r="G16" s="221">
        <v>11.5</v>
      </c>
      <c r="H16" s="223">
        <v>2</v>
      </c>
      <c r="I16" s="224">
        <v>0.14814814814814814</v>
      </c>
      <c r="J16" s="158" t="s">
        <v>1575</v>
      </c>
      <c r="K16" s="178" t="s">
        <v>356</v>
      </c>
    </row>
    <row r="17" spans="1:11" ht="210" customHeight="1" x14ac:dyDescent="0.3">
      <c r="A17" s="228">
        <v>6</v>
      </c>
      <c r="B17" s="42" t="s">
        <v>357</v>
      </c>
      <c r="C17" s="228" t="s">
        <v>358</v>
      </c>
      <c r="D17" s="39" t="s">
        <v>359</v>
      </c>
      <c r="E17" s="45">
        <v>70.150000000000006</v>
      </c>
      <c r="F17" s="68" t="s">
        <v>928</v>
      </c>
      <c r="G17" s="221">
        <v>70.040000000000006</v>
      </c>
      <c r="H17" s="223">
        <v>1.1599999999999966</v>
      </c>
      <c r="I17" s="224">
        <v>1.6292134831460626E-2</v>
      </c>
      <c r="J17" s="158" t="s">
        <v>1431</v>
      </c>
      <c r="K17" s="178" t="s">
        <v>1563</v>
      </c>
    </row>
    <row r="18" spans="1:11" ht="157.5" x14ac:dyDescent="0.3">
      <c r="A18" s="228">
        <v>7</v>
      </c>
      <c r="B18" s="42" t="s">
        <v>361</v>
      </c>
      <c r="C18" s="228" t="s">
        <v>362</v>
      </c>
      <c r="D18" s="39" t="s">
        <v>359</v>
      </c>
      <c r="E18" s="45">
        <v>2.4</v>
      </c>
      <c r="F18" s="68" t="s">
        <v>929</v>
      </c>
      <c r="G18" s="51">
        <v>2.4</v>
      </c>
      <c r="H18" s="223">
        <v>0</v>
      </c>
      <c r="I18" s="224">
        <v>0</v>
      </c>
      <c r="J18" s="158" t="s">
        <v>1486</v>
      </c>
      <c r="K18" s="263"/>
    </row>
    <row r="19" spans="1:11" ht="116.25" customHeight="1" x14ac:dyDescent="0.3">
      <c r="A19" s="228">
        <v>8</v>
      </c>
      <c r="B19" s="42" t="s">
        <v>363</v>
      </c>
      <c r="C19" s="228" t="s">
        <v>364</v>
      </c>
      <c r="D19" s="39" t="s">
        <v>359</v>
      </c>
      <c r="E19" s="45">
        <v>37.799999999999997</v>
      </c>
      <c r="F19" s="68" t="s">
        <v>365</v>
      </c>
      <c r="G19" s="221">
        <v>38.03</v>
      </c>
      <c r="H19" s="223">
        <v>-0.73000000000000398</v>
      </c>
      <c r="I19" s="224">
        <v>-1.9571045576407615E-2</v>
      </c>
      <c r="J19" s="220" t="s">
        <v>1527</v>
      </c>
      <c r="K19" s="178" t="s">
        <v>1562</v>
      </c>
    </row>
    <row r="20" spans="1:11" ht="236.25" x14ac:dyDescent="0.3">
      <c r="A20" s="228">
        <v>9</v>
      </c>
      <c r="B20" s="42" t="s">
        <v>366</v>
      </c>
      <c r="C20" s="228" t="s">
        <v>345</v>
      </c>
      <c r="D20" s="39" t="s">
        <v>359</v>
      </c>
      <c r="E20" s="45">
        <v>200.5</v>
      </c>
      <c r="F20" s="68" t="s">
        <v>367</v>
      </c>
      <c r="G20" s="221">
        <v>215.4</v>
      </c>
      <c r="H20" s="223">
        <v>-15.400000000000006</v>
      </c>
      <c r="I20" s="224">
        <v>-7.7000000000000027E-2</v>
      </c>
      <c r="J20" s="158" t="s">
        <v>1431</v>
      </c>
      <c r="K20" s="178" t="s">
        <v>1196</v>
      </c>
    </row>
    <row r="21" spans="1:11" ht="161.25" customHeight="1" x14ac:dyDescent="0.3">
      <c r="A21" s="228">
        <v>10</v>
      </c>
      <c r="B21" s="42" t="s">
        <v>368</v>
      </c>
      <c r="C21" s="228" t="s">
        <v>345</v>
      </c>
      <c r="D21" s="39" t="s">
        <v>359</v>
      </c>
      <c r="E21" s="45">
        <v>100.1</v>
      </c>
      <c r="F21" s="68" t="s">
        <v>228</v>
      </c>
      <c r="G21" s="221">
        <v>114.7</v>
      </c>
      <c r="H21" s="223">
        <v>-14.700000000000003</v>
      </c>
      <c r="I21" s="224">
        <v>-0.14700000000000002</v>
      </c>
      <c r="J21" s="158" t="s">
        <v>1431</v>
      </c>
      <c r="K21" s="178" t="s">
        <v>1196</v>
      </c>
    </row>
    <row r="22" spans="1:11" ht="183.75" x14ac:dyDescent="0.3">
      <c r="A22" s="228">
        <v>11</v>
      </c>
      <c r="B22" s="42" t="s">
        <v>369</v>
      </c>
      <c r="C22" s="228" t="s">
        <v>345</v>
      </c>
      <c r="D22" s="39" t="s">
        <v>359</v>
      </c>
      <c r="E22" s="45">
        <v>102</v>
      </c>
      <c r="F22" s="68" t="s">
        <v>228</v>
      </c>
      <c r="G22" s="221">
        <v>110.8</v>
      </c>
      <c r="H22" s="223">
        <v>-10.799999999999997</v>
      </c>
      <c r="I22" s="224">
        <v>-0.10799999999999997</v>
      </c>
      <c r="J22" s="158" t="s">
        <v>1431</v>
      </c>
      <c r="K22" s="178" t="s">
        <v>1196</v>
      </c>
    </row>
    <row r="23" spans="1:11" ht="52.5" x14ac:dyDescent="0.3">
      <c r="A23" s="228">
        <v>12</v>
      </c>
      <c r="B23" s="42" t="s">
        <v>370</v>
      </c>
      <c r="C23" s="228" t="s">
        <v>371</v>
      </c>
      <c r="D23" s="39" t="s">
        <v>348</v>
      </c>
      <c r="E23" s="45">
        <v>6.93</v>
      </c>
      <c r="F23" s="68" t="s">
        <v>642</v>
      </c>
      <c r="G23" s="221">
        <v>6.7</v>
      </c>
      <c r="H23" s="223">
        <v>0</v>
      </c>
      <c r="I23" s="224">
        <v>0</v>
      </c>
      <c r="J23" s="158" t="s">
        <v>638</v>
      </c>
      <c r="K23" s="179" t="s">
        <v>360</v>
      </c>
    </row>
    <row r="24" spans="1:11" ht="143.25" customHeight="1" x14ac:dyDescent="0.3">
      <c r="A24" s="228">
        <v>13</v>
      </c>
      <c r="B24" s="42" t="s">
        <v>372</v>
      </c>
      <c r="C24" s="228" t="s">
        <v>373</v>
      </c>
      <c r="D24" s="39" t="s">
        <v>359</v>
      </c>
      <c r="E24" s="45">
        <v>1.2250000000000001</v>
      </c>
      <c r="F24" s="68" t="s">
        <v>643</v>
      </c>
      <c r="G24" s="221">
        <v>0.49649100000000002</v>
      </c>
      <c r="H24" s="223">
        <v>0.59950900000000007</v>
      </c>
      <c r="I24" s="224">
        <v>0.54699726277372263</v>
      </c>
      <c r="J24" s="158" t="s">
        <v>1439</v>
      </c>
      <c r="K24" s="184" t="s">
        <v>1444</v>
      </c>
    </row>
    <row r="25" spans="1:11" ht="157.5" x14ac:dyDescent="0.3">
      <c r="A25" s="228">
        <v>14</v>
      </c>
      <c r="B25" s="42" t="s">
        <v>607</v>
      </c>
      <c r="C25" s="228" t="s">
        <v>345</v>
      </c>
      <c r="D25" s="39" t="s">
        <v>359</v>
      </c>
      <c r="E25" s="45">
        <v>34.9</v>
      </c>
      <c r="F25" s="68" t="s">
        <v>566</v>
      </c>
      <c r="G25" s="221">
        <v>13.9</v>
      </c>
      <c r="H25" s="223">
        <v>-0.59999999999999964</v>
      </c>
      <c r="I25" s="224">
        <v>-4.5112781954887188E-2</v>
      </c>
      <c r="J25" s="158" t="s">
        <v>1519</v>
      </c>
      <c r="K25" s="180" t="s">
        <v>1564</v>
      </c>
    </row>
    <row r="26" spans="1:11" x14ac:dyDescent="0.3">
      <c r="A26" s="319" t="s">
        <v>85</v>
      </c>
      <c r="B26" s="320"/>
      <c r="C26" s="320"/>
      <c r="D26" s="320"/>
      <c r="E26" s="320"/>
      <c r="F26" s="320"/>
      <c r="G26" s="320"/>
      <c r="H26" s="320"/>
      <c r="I26" s="320"/>
      <c r="J26" s="320"/>
      <c r="K26" s="320"/>
    </row>
    <row r="27" spans="1:11" ht="268.5" customHeight="1" x14ac:dyDescent="0.3">
      <c r="A27" s="228" t="s">
        <v>374</v>
      </c>
      <c r="B27" s="42" t="s">
        <v>375</v>
      </c>
      <c r="C27" s="228" t="s">
        <v>345</v>
      </c>
      <c r="D27" s="39" t="s">
        <v>359</v>
      </c>
      <c r="E27" s="46" t="s">
        <v>376</v>
      </c>
      <c r="F27" s="68" t="s">
        <v>414</v>
      </c>
      <c r="G27" s="221">
        <v>95.4</v>
      </c>
      <c r="H27" s="223">
        <v>-5.4000000000000057</v>
      </c>
      <c r="I27" s="224">
        <v>-6.000000000000006E-2</v>
      </c>
      <c r="J27" s="220" t="s">
        <v>1529</v>
      </c>
      <c r="K27" s="180" t="s">
        <v>1445</v>
      </c>
    </row>
    <row r="28" spans="1:11" ht="131.25" x14ac:dyDescent="0.3">
      <c r="A28" s="228" t="s">
        <v>377</v>
      </c>
      <c r="B28" s="42" t="s">
        <v>378</v>
      </c>
      <c r="C28" s="228" t="s">
        <v>345</v>
      </c>
      <c r="D28" s="39" t="s">
        <v>348</v>
      </c>
      <c r="E28" s="46" t="s">
        <v>379</v>
      </c>
      <c r="F28" s="68" t="s">
        <v>911</v>
      </c>
      <c r="G28" s="221">
        <v>19.3</v>
      </c>
      <c r="H28" s="223">
        <v>2.1999999999999993</v>
      </c>
      <c r="I28" s="224">
        <v>0.10232558139534881</v>
      </c>
      <c r="J28" s="158" t="s">
        <v>1528</v>
      </c>
      <c r="K28" s="227" t="s">
        <v>1446</v>
      </c>
    </row>
    <row r="29" spans="1:11" ht="131.25" x14ac:dyDescent="0.3">
      <c r="A29" s="228" t="s">
        <v>266</v>
      </c>
      <c r="B29" s="42" t="s">
        <v>380</v>
      </c>
      <c r="C29" s="228" t="s">
        <v>345</v>
      </c>
      <c r="D29" s="39" t="s">
        <v>348</v>
      </c>
      <c r="E29" s="46" t="s">
        <v>381</v>
      </c>
      <c r="F29" s="68" t="s">
        <v>912</v>
      </c>
      <c r="G29" s="221">
        <v>19.899999999999999</v>
      </c>
      <c r="H29" s="223">
        <v>2.3000000000000007</v>
      </c>
      <c r="I29" s="224">
        <v>0.10360360360360364</v>
      </c>
      <c r="J29" s="158" t="s">
        <v>1530</v>
      </c>
      <c r="K29" s="227" t="s">
        <v>1447</v>
      </c>
    </row>
    <row r="30" spans="1:11" ht="157.5" x14ac:dyDescent="0.3">
      <c r="A30" s="228" t="s">
        <v>382</v>
      </c>
      <c r="B30" s="42" t="s">
        <v>383</v>
      </c>
      <c r="C30" s="228" t="s">
        <v>345</v>
      </c>
      <c r="D30" s="39" t="s">
        <v>359</v>
      </c>
      <c r="E30" s="46" t="s">
        <v>384</v>
      </c>
      <c r="F30" s="68" t="s">
        <v>896</v>
      </c>
      <c r="G30" s="221">
        <v>49.9</v>
      </c>
      <c r="H30" s="223">
        <v>2.1000000000000014</v>
      </c>
      <c r="I30" s="224">
        <v>4.0384615384615415E-2</v>
      </c>
      <c r="J30" s="158" t="s">
        <v>1504</v>
      </c>
      <c r="K30" s="180" t="s">
        <v>1566</v>
      </c>
    </row>
    <row r="31" spans="1:11" ht="78.75" x14ac:dyDescent="0.3">
      <c r="A31" s="228" t="s">
        <v>191</v>
      </c>
      <c r="B31" s="42" t="s">
        <v>385</v>
      </c>
      <c r="C31" s="228" t="s">
        <v>345</v>
      </c>
      <c r="D31" s="39" t="s">
        <v>359</v>
      </c>
      <c r="E31" s="46" t="s">
        <v>386</v>
      </c>
      <c r="F31" s="68" t="s">
        <v>644</v>
      </c>
      <c r="G31" s="68">
        <v>98.3</v>
      </c>
      <c r="H31" s="223">
        <v>-0.79999999999999716</v>
      </c>
      <c r="I31" s="224">
        <v>-8.2051282051281756E-3</v>
      </c>
      <c r="J31" s="125" t="s">
        <v>387</v>
      </c>
      <c r="K31" s="180" t="s">
        <v>360</v>
      </c>
    </row>
    <row r="32" spans="1:11" ht="78.75" x14ac:dyDescent="0.3">
      <c r="A32" s="228" t="s">
        <v>388</v>
      </c>
      <c r="B32" s="42" t="s">
        <v>389</v>
      </c>
      <c r="C32" s="228" t="s">
        <v>345</v>
      </c>
      <c r="D32" s="39" t="s">
        <v>359</v>
      </c>
      <c r="E32" s="46" t="s">
        <v>390</v>
      </c>
      <c r="F32" s="68" t="s">
        <v>645</v>
      </c>
      <c r="G32" s="68">
        <v>96.5</v>
      </c>
      <c r="H32" s="223">
        <v>0.70000000000000284</v>
      </c>
      <c r="I32" s="224">
        <v>7.2016460905350082E-3</v>
      </c>
      <c r="J32" s="125" t="s">
        <v>387</v>
      </c>
      <c r="K32" s="180"/>
    </row>
    <row r="33" spans="1:11" ht="52.5" x14ac:dyDescent="0.3">
      <c r="A33" s="228" t="s">
        <v>391</v>
      </c>
      <c r="B33" s="42" t="s">
        <v>392</v>
      </c>
      <c r="C33" s="228" t="s">
        <v>345</v>
      </c>
      <c r="D33" s="39" t="s">
        <v>359</v>
      </c>
      <c r="E33" s="46" t="s">
        <v>393</v>
      </c>
      <c r="F33" s="68" t="s">
        <v>646</v>
      </c>
      <c r="G33" s="68">
        <v>98</v>
      </c>
      <c r="H33" s="223">
        <v>0</v>
      </c>
      <c r="I33" s="224">
        <v>0</v>
      </c>
      <c r="J33" s="125" t="s">
        <v>387</v>
      </c>
      <c r="K33" s="180" t="s">
        <v>360</v>
      </c>
    </row>
    <row r="34" spans="1:11" ht="131.25" customHeight="1" x14ac:dyDescent="0.3">
      <c r="A34" s="228" t="s">
        <v>394</v>
      </c>
      <c r="B34" s="42" t="s">
        <v>395</v>
      </c>
      <c r="C34" s="228" t="s">
        <v>345</v>
      </c>
      <c r="D34" s="39" t="s">
        <v>359</v>
      </c>
      <c r="E34" s="46" t="s">
        <v>396</v>
      </c>
      <c r="F34" s="68" t="s">
        <v>393</v>
      </c>
      <c r="G34" s="68">
        <v>98</v>
      </c>
      <c r="H34" s="223">
        <v>-9.9999999999994316E-2</v>
      </c>
      <c r="I34" s="224">
        <v>-1.0214504596526488E-3</v>
      </c>
      <c r="J34" s="125" t="s">
        <v>387</v>
      </c>
      <c r="K34" s="180" t="s">
        <v>360</v>
      </c>
    </row>
    <row r="35" spans="1:11" ht="52.5" x14ac:dyDescent="0.3">
      <c r="A35" s="228" t="s">
        <v>397</v>
      </c>
      <c r="B35" s="42" t="s">
        <v>398</v>
      </c>
      <c r="C35" s="228" t="s">
        <v>345</v>
      </c>
      <c r="D35" s="39" t="s">
        <v>359</v>
      </c>
      <c r="E35" s="46" t="s">
        <v>399</v>
      </c>
      <c r="F35" s="68" t="s">
        <v>907</v>
      </c>
      <c r="G35" s="68">
        <v>10.9</v>
      </c>
      <c r="H35" s="223">
        <v>-5.65</v>
      </c>
      <c r="I35" s="224">
        <v>-1.0761904761904764</v>
      </c>
      <c r="J35" s="125" t="s">
        <v>387</v>
      </c>
      <c r="K35" s="180" t="s">
        <v>1378</v>
      </c>
    </row>
    <row r="36" spans="1:11" ht="105" x14ac:dyDescent="0.3">
      <c r="A36" s="228" t="s">
        <v>400</v>
      </c>
      <c r="B36" s="42" t="s">
        <v>401</v>
      </c>
      <c r="C36" s="228" t="s">
        <v>345</v>
      </c>
      <c r="D36" s="39" t="s">
        <v>359</v>
      </c>
      <c r="E36" s="46" t="s">
        <v>402</v>
      </c>
      <c r="F36" s="68" t="s">
        <v>444</v>
      </c>
      <c r="G36" s="221">
        <v>39.299999999999997</v>
      </c>
      <c r="H36" s="223">
        <v>-12.299999999999997</v>
      </c>
      <c r="I36" s="224">
        <v>-0.45555555555555544</v>
      </c>
      <c r="J36" s="158" t="s">
        <v>1487</v>
      </c>
      <c r="K36" s="180" t="s">
        <v>1448</v>
      </c>
    </row>
    <row r="37" spans="1:11" ht="288.75" x14ac:dyDescent="0.3">
      <c r="A37" s="228" t="s">
        <v>403</v>
      </c>
      <c r="B37" s="42" t="s">
        <v>404</v>
      </c>
      <c r="C37" s="228" t="s">
        <v>358</v>
      </c>
      <c r="D37" s="39" t="s">
        <v>359</v>
      </c>
      <c r="E37" s="58" t="s">
        <v>405</v>
      </c>
      <c r="F37" s="69">
        <v>31</v>
      </c>
      <c r="G37" s="221">
        <v>29.37</v>
      </c>
      <c r="H37" s="223">
        <v>1.629999999999999</v>
      </c>
      <c r="I37" s="224">
        <v>5.2580645161290289E-2</v>
      </c>
      <c r="J37" s="158" t="s">
        <v>1431</v>
      </c>
      <c r="K37" s="180" t="s">
        <v>1524</v>
      </c>
    </row>
    <row r="38" spans="1:11" ht="318.75" customHeight="1" x14ac:dyDescent="0.3">
      <c r="A38" s="228" t="s">
        <v>406</v>
      </c>
      <c r="B38" s="47" t="s">
        <v>407</v>
      </c>
      <c r="C38" s="228" t="s">
        <v>345</v>
      </c>
      <c r="D38" s="39" t="s">
        <v>359</v>
      </c>
      <c r="E38" s="46" t="s">
        <v>408</v>
      </c>
      <c r="F38" s="68" t="s">
        <v>647</v>
      </c>
      <c r="G38" s="221">
        <v>100</v>
      </c>
      <c r="H38" s="223">
        <v>-1.7999999999999972</v>
      </c>
      <c r="I38" s="224">
        <v>-1.8329938900203638E-2</v>
      </c>
      <c r="J38" s="220" t="s">
        <v>1531</v>
      </c>
      <c r="K38" s="179" t="s">
        <v>1192</v>
      </c>
    </row>
    <row r="39" spans="1:11" ht="292.5" customHeight="1" x14ac:dyDescent="0.3">
      <c r="A39" s="228" t="s">
        <v>409</v>
      </c>
      <c r="B39" s="47" t="s">
        <v>410</v>
      </c>
      <c r="C39" s="228" t="s">
        <v>345</v>
      </c>
      <c r="D39" s="39" t="s">
        <v>359</v>
      </c>
      <c r="E39" s="46" t="s">
        <v>411</v>
      </c>
      <c r="F39" s="68" t="s">
        <v>228</v>
      </c>
      <c r="G39" s="221">
        <v>95.5</v>
      </c>
      <c r="H39" s="223">
        <v>4.5</v>
      </c>
      <c r="I39" s="224">
        <v>4.4999999999999998E-2</v>
      </c>
      <c r="J39" s="158" t="s">
        <v>1481</v>
      </c>
      <c r="K39" s="180" t="s">
        <v>1567</v>
      </c>
    </row>
    <row r="40" spans="1:11" ht="131.25" x14ac:dyDescent="0.3">
      <c r="A40" s="228" t="s">
        <v>412</v>
      </c>
      <c r="B40" s="47" t="s">
        <v>413</v>
      </c>
      <c r="C40" s="228" t="s">
        <v>345</v>
      </c>
      <c r="D40" s="39" t="s">
        <v>359</v>
      </c>
      <c r="E40" s="46" t="s">
        <v>414</v>
      </c>
      <c r="F40" s="68" t="s">
        <v>614</v>
      </c>
      <c r="G40" s="221">
        <v>94</v>
      </c>
      <c r="H40" s="223">
        <v>-1</v>
      </c>
      <c r="I40" s="224">
        <v>-1.0752688172043012E-2</v>
      </c>
      <c r="J40" s="220" t="s">
        <v>1532</v>
      </c>
      <c r="K40" s="179" t="s">
        <v>360</v>
      </c>
    </row>
    <row r="41" spans="1:11" ht="236.25" x14ac:dyDescent="0.3">
      <c r="A41" s="228" t="s">
        <v>355</v>
      </c>
      <c r="B41" s="42" t="s">
        <v>415</v>
      </c>
      <c r="C41" s="228" t="s">
        <v>345</v>
      </c>
      <c r="D41" s="39" t="s">
        <v>359</v>
      </c>
      <c r="E41" s="46" t="s">
        <v>416</v>
      </c>
      <c r="F41" s="68" t="s">
        <v>469</v>
      </c>
      <c r="G41" s="221">
        <v>66.3</v>
      </c>
      <c r="H41" s="223">
        <v>8.7000000000000028</v>
      </c>
      <c r="I41" s="224">
        <v>0.11600000000000003</v>
      </c>
      <c r="J41" s="220" t="s">
        <v>1479</v>
      </c>
      <c r="K41" s="180" t="s">
        <v>1449</v>
      </c>
    </row>
    <row r="42" spans="1:11" ht="210" x14ac:dyDescent="0.3">
      <c r="A42" s="228" t="s">
        <v>417</v>
      </c>
      <c r="B42" s="42" t="s">
        <v>418</v>
      </c>
      <c r="C42" s="228" t="s">
        <v>345</v>
      </c>
      <c r="D42" s="39" t="s">
        <v>348</v>
      </c>
      <c r="E42" s="46" t="s">
        <v>419</v>
      </c>
      <c r="F42" s="68" t="s">
        <v>906</v>
      </c>
      <c r="G42" s="221">
        <v>22.1</v>
      </c>
      <c r="H42" s="223">
        <v>-3.2000000000000028</v>
      </c>
      <c r="I42" s="224">
        <v>-0.16931216931216947</v>
      </c>
      <c r="J42" s="158" t="s">
        <v>1533</v>
      </c>
      <c r="K42" s="227" t="s">
        <v>1191</v>
      </c>
    </row>
    <row r="43" spans="1:11" ht="191.25" customHeight="1" x14ac:dyDescent="0.3">
      <c r="A43" s="228" t="s">
        <v>420</v>
      </c>
      <c r="B43" s="42" t="s">
        <v>421</v>
      </c>
      <c r="C43" s="228" t="s">
        <v>345</v>
      </c>
      <c r="D43" s="39" t="s">
        <v>359</v>
      </c>
      <c r="E43" s="46" t="s">
        <v>422</v>
      </c>
      <c r="F43" s="68" t="s">
        <v>414</v>
      </c>
      <c r="G43" s="221">
        <v>79.599999999999994</v>
      </c>
      <c r="H43" s="223">
        <v>10.400000000000006</v>
      </c>
      <c r="I43" s="224">
        <v>0.11555555555555562</v>
      </c>
      <c r="J43" s="158" t="s">
        <v>1491</v>
      </c>
      <c r="K43" s="227" t="s">
        <v>1450</v>
      </c>
    </row>
    <row r="44" spans="1:11" ht="157.5" x14ac:dyDescent="0.3">
      <c r="A44" s="228" t="s">
        <v>423</v>
      </c>
      <c r="B44" s="42" t="s">
        <v>424</v>
      </c>
      <c r="C44" s="228" t="s">
        <v>345</v>
      </c>
      <c r="D44" s="39" t="s">
        <v>359</v>
      </c>
      <c r="E44" s="46">
        <v>65</v>
      </c>
      <c r="F44" s="68" t="s">
        <v>930</v>
      </c>
      <c r="G44" s="221">
        <v>79.3</v>
      </c>
      <c r="H44" s="223">
        <v>0</v>
      </c>
      <c r="I44" s="224">
        <v>0</v>
      </c>
      <c r="J44" s="220" t="s">
        <v>1534</v>
      </c>
      <c r="K44" s="179" t="s">
        <v>360</v>
      </c>
    </row>
    <row r="45" spans="1:11" ht="183.75" x14ac:dyDescent="0.3">
      <c r="A45" s="228" t="s">
        <v>425</v>
      </c>
      <c r="B45" s="42" t="s">
        <v>426</v>
      </c>
      <c r="C45" s="228" t="s">
        <v>345</v>
      </c>
      <c r="D45" s="39" t="s">
        <v>359</v>
      </c>
      <c r="E45" s="46" t="s">
        <v>228</v>
      </c>
      <c r="F45" s="68" t="s">
        <v>228</v>
      </c>
      <c r="G45" s="221">
        <v>100</v>
      </c>
      <c r="H45" s="223">
        <v>0</v>
      </c>
      <c r="I45" s="224">
        <v>0</v>
      </c>
      <c r="J45" s="158" t="s">
        <v>1535</v>
      </c>
      <c r="K45" s="179" t="s">
        <v>360</v>
      </c>
    </row>
    <row r="46" spans="1:11" ht="291" customHeight="1" x14ac:dyDescent="0.3">
      <c r="A46" s="228" t="s">
        <v>419</v>
      </c>
      <c r="B46" s="42" t="s">
        <v>427</v>
      </c>
      <c r="C46" s="228" t="s">
        <v>362</v>
      </c>
      <c r="D46" s="39" t="s">
        <v>359</v>
      </c>
      <c r="E46" s="59">
        <v>12873</v>
      </c>
      <c r="F46" s="74">
        <v>13366</v>
      </c>
      <c r="G46" s="182">
        <v>12938</v>
      </c>
      <c r="H46" s="223">
        <v>428</v>
      </c>
      <c r="I46" s="224">
        <v>3.2021547209337121E-2</v>
      </c>
      <c r="J46" s="220" t="s">
        <v>1536</v>
      </c>
      <c r="K46" s="219" t="s">
        <v>1568</v>
      </c>
    </row>
    <row r="47" spans="1:11" ht="178.5" customHeight="1" x14ac:dyDescent="0.3">
      <c r="A47" s="228" t="s">
        <v>428</v>
      </c>
      <c r="B47" s="42" t="s">
        <v>429</v>
      </c>
      <c r="C47" s="228" t="s">
        <v>362</v>
      </c>
      <c r="D47" s="39" t="s">
        <v>359</v>
      </c>
      <c r="E47" s="59">
        <v>4145</v>
      </c>
      <c r="F47" s="74">
        <v>4328</v>
      </c>
      <c r="G47" s="182">
        <v>3900</v>
      </c>
      <c r="H47" s="223">
        <v>428</v>
      </c>
      <c r="I47" s="224">
        <v>9.8890942698706102E-2</v>
      </c>
      <c r="J47" s="220" t="s">
        <v>1438</v>
      </c>
      <c r="K47" s="219" t="s">
        <v>1459</v>
      </c>
    </row>
    <row r="48" spans="1:11" ht="105" x14ac:dyDescent="0.3">
      <c r="A48" s="228" t="s">
        <v>430</v>
      </c>
      <c r="B48" s="42" t="s">
        <v>431</v>
      </c>
      <c r="C48" s="228" t="s">
        <v>345</v>
      </c>
      <c r="D48" s="39" t="s">
        <v>359</v>
      </c>
      <c r="E48" s="46" t="s">
        <v>432</v>
      </c>
      <c r="F48" s="68" t="s">
        <v>648</v>
      </c>
      <c r="G48" s="221">
        <v>72.5</v>
      </c>
      <c r="H48" s="223">
        <v>8.7999999999999972</v>
      </c>
      <c r="I48" s="224">
        <v>0.10824108241082407</v>
      </c>
      <c r="J48" s="220" t="s">
        <v>1478</v>
      </c>
      <c r="K48" s="180" t="s">
        <v>1451</v>
      </c>
    </row>
    <row r="49" spans="1:11" ht="78.75" x14ac:dyDescent="0.3">
      <c r="A49" s="228" t="s">
        <v>433</v>
      </c>
      <c r="B49" s="42" t="s">
        <v>434</v>
      </c>
      <c r="C49" s="228" t="s">
        <v>345</v>
      </c>
      <c r="D49" s="39" t="s">
        <v>359</v>
      </c>
      <c r="E49" s="46" t="s">
        <v>414</v>
      </c>
      <c r="F49" s="68" t="s">
        <v>414</v>
      </c>
      <c r="G49" s="221">
        <v>90</v>
      </c>
      <c r="H49" s="223">
        <v>0</v>
      </c>
      <c r="I49" s="224">
        <v>0</v>
      </c>
      <c r="J49" s="158" t="s">
        <v>1537</v>
      </c>
      <c r="K49" s="179" t="s">
        <v>360</v>
      </c>
    </row>
    <row r="50" spans="1:11" ht="131.25" x14ac:dyDescent="0.3">
      <c r="A50" s="228" t="s">
        <v>435</v>
      </c>
      <c r="B50" s="42" t="s">
        <v>436</v>
      </c>
      <c r="C50" s="228" t="s">
        <v>345</v>
      </c>
      <c r="D50" s="39" t="s">
        <v>359</v>
      </c>
      <c r="E50" s="46" t="s">
        <v>437</v>
      </c>
      <c r="F50" s="68" t="s">
        <v>437</v>
      </c>
      <c r="G50" s="221">
        <v>29</v>
      </c>
      <c r="H50" s="223">
        <v>6</v>
      </c>
      <c r="I50" s="224">
        <v>0.17142857142857143</v>
      </c>
      <c r="J50" s="220" t="s">
        <v>1538</v>
      </c>
      <c r="K50" s="180" t="s">
        <v>1451</v>
      </c>
    </row>
    <row r="51" spans="1:11" ht="300" customHeight="1" x14ac:dyDescent="0.3">
      <c r="A51" s="228" t="s">
        <v>438</v>
      </c>
      <c r="B51" s="42" t="s">
        <v>439</v>
      </c>
      <c r="C51" s="229" t="s">
        <v>345</v>
      </c>
      <c r="D51" s="39" t="s">
        <v>359</v>
      </c>
      <c r="E51" s="57">
        <v>36.299999999999997</v>
      </c>
      <c r="F51" s="70">
        <v>38.299999999999997</v>
      </c>
      <c r="G51" s="221">
        <v>75.599999999999994</v>
      </c>
      <c r="H51" s="223">
        <v>-37.299999999999997</v>
      </c>
      <c r="I51" s="224">
        <v>-0.97389033942558745</v>
      </c>
      <c r="J51" s="220" t="s">
        <v>1539</v>
      </c>
      <c r="K51" s="180" t="s">
        <v>1200</v>
      </c>
    </row>
    <row r="52" spans="1:11" ht="157.5" x14ac:dyDescent="0.3">
      <c r="A52" s="228" t="s">
        <v>440</v>
      </c>
      <c r="B52" s="42" t="s">
        <v>441</v>
      </c>
      <c r="C52" s="228" t="s">
        <v>442</v>
      </c>
      <c r="D52" s="39" t="s">
        <v>359</v>
      </c>
      <c r="E52" s="46" t="s">
        <v>443</v>
      </c>
      <c r="F52" s="68" t="s">
        <v>649</v>
      </c>
      <c r="G52" s="221">
        <v>86.1</v>
      </c>
      <c r="H52" s="223">
        <v>-0.79999999999999716</v>
      </c>
      <c r="I52" s="224">
        <v>-9.3786635404454529E-3</v>
      </c>
      <c r="J52" s="220" t="s">
        <v>1492</v>
      </c>
      <c r="K52" s="180" t="s">
        <v>1452</v>
      </c>
    </row>
    <row r="53" spans="1:11" ht="157.5" x14ac:dyDescent="0.3">
      <c r="A53" s="228" t="s">
        <v>444</v>
      </c>
      <c r="B53" s="42" t="s">
        <v>448</v>
      </c>
      <c r="C53" s="228" t="s">
        <v>345</v>
      </c>
      <c r="D53" s="39" t="s">
        <v>359</v>
      </c>
      <c r="E53" s="46" t="s">
        <v>449</v>
      </c>
      <c r="F53" s="68" t="s">
        <v>614</v>
      </c>
      <c r="G53" s="221">
        <v>90.6</v>
      </c>
      <c r="H53" s="223">
        <v>2.4000000000000057</v>
      </c>
      <c r="I53" s="224">
        <v>2.5806451612903288E-2</v>
      </c>
      <c r="J53" s="220" t="s">
        <v>1507</v>
      </c>
      <c r="K53" s="180" t="s">
        <v>1514</v>
      </c>
    </row>
    <row r="54" spans="1:11" ht="131.25" x14ac:dyDescent="0.3">
      <c r="A54" s="228" t="s">
        <v>447</v>
      </c>
      <c r="B54" s="42" t="s">
        <v>451</v>
      </c>
      <c r="C54" s="228" t="s">
        <v>452</v>
      </c>
      <c r="D54" s="39" t="s">
        <v>359</v>
      </c>
      <c r="E54" s="46" t="s">
        <v>453</v>
      </c>
      <c r="F54" s="68" t="s">
        <v>453</v>
      </c>
      <c r="G54" s="221">
        <v>97.4</v>
      </c>
      <c r="H54" s="223">
        <v>-2.4000000000000057</v>
      </c>
      <c r="I54" s="224">
        <v>-2.5263157894736901E-2</v>
      </c>
      <c r="J54" s="220" t="s">
        <v>1493</v>
      </c>
      <c r="K54" s="180" t="s">
        <v>1453</v>
      </c>
    </row>
    <row r="55" spans="1:11" ht="210" x14ac:dyDescent="0.3">
      <c r="A55" s="228" t="s">
        <v>450</v>
      </c>
      <c r="B55" s="42" t="s">
        <v>455</v>
      </c>
      <c r="C55" s="228" t="s">
        <v>456</v>
      </c>
      <c r="D55" s="39" t="s">
        <v>359</v>
      </c>
      <c r="E55" s="46" t="s">
        <v>457</v>
      </c>
      <c r="F55" s="68" t="s">
        <v>457</v>
      </c>
      <c r="G55" s="221">
        <v>100</v>
      </c>
      <c r="H55" s="223">
        <v>-1</v>
      </c>
      <c r="I55" s="224">
        <v>-1.0101010101010102E-2</v>
      </c>
      <c r="J55" s="220" t="s">
        <v>1513</v>
      </c>
      <c r="K55" s="180" t="s">
        <v>1454</v>
      </c>
    </row>
    <row r="56" spans="1:11" ht="210" x14ac:dyDescent="0.3">
      <c r="A56" s="228" t="s">
        <v>454</v>
      </c>
      <c r="B56" s="42" t="s">
        <v>459</v>
      </c>
      <c r="C56" s="228" t="s">
        <v>345</v>
      </c>
      <c r="D56" s="39" t="s">
        <v>359</v>
      </c>
      <c r="E56" s="46" t="s">
        <v>402</v>
      </c>
      <c r="F56" s="68" t="s">
        <v>402</v>
      </c>
      <c r="G56" s="221">
        <v>95.1</v>
      </c>
      <c r="H56" s="223">
        <v>-1.0999999999999943</v>
      </c>
      <c r="I56" s="224">
        <v>-1.1702127659574407E-2</v>
      </c>
      <c r="J56" s="220" t="s">
        <v>1540</v>
      </c>
      <c r="K56" s="179" t="s">
        <v>360</v>
      </c>
    </row>
    <row r="57" spans="1:11" ht="183.75" x14ac:dyDescent="0.3">
      <c r="A57" s="228" t="s">
        <v>458</v>
      </c>
      <c r="B57" s="42" t="s">
        <v>461</v>
      </c>
      <c r="C57" s="228" t="s">
        <v>345</v>
      </c>
      <c r="D57" s="39" t="s">
        <v>359</v>
      </c>
      <c r="E57" s="46" t="s">
        <v>462</v>
      </c>
      <c r="F57" s="68" t="s">
        <v>931</v>
      </c>
      <c r="G57" s="221">
        <v>97.8</v>
      </c>
      <c r="H57" s="223">
        <v>-2.7000000000000028</v>
      </c>
      <c r="I57" s="224">
        <v>-2.8391167192429054E-2</v>
      </c>
      <c r="J57" s="220" t="s">
        <v>1541</v>
      </c>
      <c r="K57" s="179" t="s">
        <v>360</v>
      </c>
    </row>
    <row r="58" spans="1:11" ht="157.5" x14ac:dyDescent="0.3">
      <c r="A58" s="228" t="s">
        <v>460</v>
      </c>
      <c r="B58" s="42" t="s">
        <v>464</v>
      </c>
      <c r="C58" s="228" t="s">
        <v>345</v>
      </c>
      <c r="D58" s="39" t="s">
        <v>359</v>
      </c>
      <c r="E58" s="46" t="s">
        <v>465</v>
      </c>
      <c r="F58" s="68" t="s">
        <v>457</v>
      </c>
      <c r="G58" s="221">
        <v>100</v>
      </c>
      <c r="H58" s="223">
        <v>-1</v>
      </c>
      <c r="I58" s="224">
        <v>-1.0101010101010102E-2</v>
      </c>
      <c r="J58" s="220" t="s">
        <v>1542</v>
      </c>
      <c r="K58" s="179" t="s">
        <v>360</v>
      </c>
    </row>
    <row r="59" spans="1:11" ht="105" x14ac:dyDescent="0.3">
      <c r="A59" s="228" t="s">
        <v>463</v>
      </c>
      <c r="B59" s="42" t="s">
        <v>467</v>
      </c>
      <c r="C59" s="228" t="s">
        <v>468</v>
      </c>
      <c r="D59" s="39" t="s">
        <v>348</v>
      </c>
      <c r="E59" s="46" t="s">
        <v>469</v>
      </c>
      <c r="F59" s="68" t="s">
        <v>650</v>
      </c>
      <c r="G59" s="221">
        <v>61</v>
      </c>
      <c r="H59" s="223">
        <v>9</v>
      </c>
      <c r="I59" s="224">
        <v>0.12857142857142856</v>
      </c>
      <c r="J59" s="158" t="s">
        <v>1431</v>
      </c>
      <c r="K59" s="180" t="s">
        <v>1455</v>
      </c>
    </row>
    <row r="60" spans="1:11" ht="222" customHeight="1" x14ac:dyDescent="0.3">
      <c r="A60" s="228" t="s">
        <v>466</v>
      </c>
      <c r="B60" s="42" t="s">
        <v>470</v>
      </c>
      <c r="C60" s="228" t="s">
        <v>471</v>
      </c>
      <c r="D60" s="39" t="s">
        <v>359</v>
      </c>
      <c r="E60" s="46" t="s">
        <v>472</v>
      </c>
      <c r="F60" s="68" t="s">
        <v>612</v>
      </c>
      <c r="G60" s="221">
        <v>53</v>
      </c>
      <c r="H60" s="223">
        <v>0</v>
      </c>
      <c r="I60" s="224">
        <v>0</v>
      </c>
      <c r="J60" s="158" t="s">
        <v>1435</v>
      </c>
      <c r="K60" s="179" t="s">
        <v>360</v>
      </c>
    </row>
    <row r="61" spans="1:11" ht="78.75" x14ac:dyDescent="0.3">
      <c r="A61" s="228" t="s">
        <v>437</v>
      </c>
      <c r="B61" s="42" t="s">
        <v>639</v>
      </c>
      <c r="C61" s="228" t="s">
        <v>473</v>
      </c>
      <c r="D61" s="39" t="s">
        <v>359</v>
      </c>
      <c r="E61" s="46" t="s">
        <v>474</v>
      </c>
      <c r="F61" s="68" t="s">
        <v>651</v>
      </c>
      <c r="G61" s="183">
        <v>0.33700000000000002</v>
      </c>
      <c r="H61" s="223">
        <v>-0.12100000000000002</v>
      </c>
      <c r="I61" s="224">
        <v>-0.56018518518518534</v>
      </c>
      <c r="J61" s="220" t="s">
        <v>1516</v>
      </c>
      <c r="K61" s="180" t="s">
        <v>1456</v>
      </c>
    </row>
    <row r="62" spans="1:11" ht="183.75" x14ac:dyDescent="0.3">
      <c r="A62" s="228" t="s">
        <v>630</v>
      </c>
      <c r="B62" s="42" t="s">
        <v>475</v>
      </c>
      <c r="C62" s="228" t="s">
        <v>345</v>
      </c>
      <c r="D62" s="39" t="s">
        <v>359</v>
      </c>
      <c r="E62" s="60" t="s">
        <v>476</v>
      </c>
      <c r="F62" s="71" t="s">
        <v>645</v>
      </c>
      <c r="G62" s="221">
        <v>98</v>
      </c>
      <c r="H62" s="223">
        <v>-0.79999999999999716</v>
      </c>
      <c r="I62" s="224">
        <v>-8.2304526748970906E-3</v>
      </c>
      <c r="J62" s="158" t="s">
        <v>1482</v>
      </c>
      <c r="K62" s="179" t="s">
        <v>360</v>
      </c>
    </row>
    <row r="63" spans="1:11" ht="157.5" x14ac:dyDescent="0.3">
      <c r="A63" s="228" t="s">
        <v>634</v>
      </c>
      <c r="B63" s="42" t="s">
        <v>477</v>
      </c>
      <c r="C63" s="228" t="s">
        <v>345</v>
      </c>
      <c r="D63" s="39" t="s">
        <v>359</v>
      </c>
      <c r="E63" s="60" t="s">
        <v>476</v>
      </c>
      <c r="F63" s="71" t="s">
        <v>645</v>
      </c>
      <c r="G63" s="221">
        <v>98</v>
      </c>
      <c r="H63" s="223">
        <v>-0.79999999999999716</v>
      </c>
      <c r="I63" s="224">
        <v>-8.2304526748970906E-3</v>
      </c>
      <c r="J63" s="158" t="s">
        <v>1483</v>
      </c>
      <c r="K63" s="179" t="s">
        <v>360</v>
      </c>
    </row>
    <row r="64" spans="1:11" ht="105" x14ac:dyDescent="0.3">
      <c r="A64" s="228" t="s">
        <v>616</v>
      </c>
      <c r="B64" s="42" t="s">
        <v>478</v>
      </c>
      <c r="C64" s="228" t="s">
        <v>345</v>
      </c>
      <c r="D64" s="39" t="s">
        <v>348</v>
      </c>
      <c r="E64" s="60" t="s">
        <v>374</v>
      </c>
      <c r="F64" s="72">
        <v>0.9</v>
      </c>
      <c r="G64" s="221">
        <v>0.8</v>
      </c>
      <c r="H64" s="223">
        <v>9.9999999999999978E-2</v>
      </c>
      <c r="I64" s="224">
        <v>0.11111111111111108</v>
      </c>
      <c r="J64" s="220" t="s">
        <v>1488</v>
      </c>
      <c r="K64" s="179" t="s">
        <v>360</v>
      </c>
    </row>
    <row r="65" spans="1:11" ht="78.75" x14ac:dyDescent="0.3">
      <c r="A65" s="228" t="s">
        <v>635</v>
      </c>
      <c r="B65" s="42" t="s">
        <v>617</v>
      </c>
      <c r="C65" s="228" t="s">
        <v>345</v>
      </c>
      <c r="D65" s="39" t="s">
        <v>359</v>
      </c>
      <c r="E65" s="46" t="s">
        <v>479</v>
      </c>
      <c r="F65" s="68" t="s">
        <v>614</v>
      </c>
      <c r="G65" s="221">
        <v>89.5</v>
      </c>
      <c r="H65" s="223">
        <v>3.5</v>
      </c>
      <c r="I65" s="224">
        <v>3.7634408602150539E-2</v>
      </c>
      <c r="J65" s="158" t="s">
        <v>1515</v>
      </c>
      <c r="K65" s="180" t="s">
        <v>1480</v>
      </c>
    </row>
    <row r="66" spans="1:11" ht="131.25" x14ac:dyDescent="0.3">
      <c r="A66" s="228" t="s">
        <v>625</v>
      </c>
      <c r="B66" s="42" t="s">
        <v>480</v>
      </c>
      <c r="C66" s="228" t="s">
        <v>481</v>
      </c>
      <c r="D66" s="39" t="s">
        <v>348</v>
      </c>
      <c r="E66" s="46" t="s">
        <v>482</v>
      </c>
      <c r="F66" s="68" t="s">
        <v>652</v>
      </c>
      <c r="G66" s="221">
        <v>8.1999999999999993</v>
      </c>
      <c r="H66" s="223">
        <v>-0.19999999999999929</v>
      </c>
      <c r="I66" s="224">
        <v>-2.4999999999999911E-2</v>
      </c>
      <c r="J66" s="158" t="s">
        <v>1431</v>
      </c>
      <c r="K66" s="180" t="s">
        <v>1457</v>
      </c>
    </row>
    <row r="67" spans="1:11" ht="105" customHeight="1" x14ac:dyDescent="0.3">
      <c r="A67" s="228" t="s">
        <v>636</v>
      </c>
      <c r="B67" s="42" t="s">
        <v>483</v>
      </c>
      <c r="C67" s="228" t="s">
        <v>484</v>
      </c>
      <c r="D67" s="39" t="s">
        <v>359</v>
      </c>
      <c r="E67" s="44">
        <v>58.2</v>
      </c>
      <c r="F67" s="73">
        <v>95.7</v>
      </c>
      <c r="G67" s="221">
        <v>48.627000000000002</v>
      </c>
      <c r="H67" s="223">
        <v>47.073</v>
      </c>
      <c r="I67" s="224">
        <v>0.4918808777429467</v>
      </c>
      <c r="J67" s="158" t="s">
        <v>1433</v>
      </c>
      <c r="K67" s="180" t="s">
        <v>1201</v>
      </c>
    </row>
    <row r="68" spans="1:11" ht="78.75" x14ac:dyDescent="0.3">
      <c r="A68" s="228" t="s">
        <v>637</v>
      </c>
      <c r="B68" s="42" t="s">
        <v>485</v>
      </c>
      <c r="C68" s="228" t="s">
        <v>486</v>
      </c>
      <c r="D68" s="39" t="s">
        <v>359</v>
      </c>
      <c r="E68" s="44">
        <v>323</v>
      </c>
      <c r="F68" s="74">
        <v>232</v>
      </c>
      <c r="G68" s="221">
        <v>233</v>
      </c>
      <c r="H68" s="223">
        <v>-1</v>
      </c>
      <c r="I68" s="224">
        <v>-4.3103448275862068E-3</v>
      </c>
      <c r="J68" s="158" t="s">
        <v>1432</v>
      </c>
      <c r="K68" s="179" t="s">
        <v>360</v>
      </c>
    </row>
    <row r="69" spans="1:11" ht="131.25" x14ac:dyDescent="0.3">
      <c r="A69" s="228" t="s">
        <v>618</v>
      </c>
      <c r="B69" s="42" t="s">
        <v>488</v>
      </c>
      <c r="C69" s="228" t="s">
        <v>489</v>
      </c>
      <c r="D69" s="39" t="s">
        <v>359</v>
      </c>
      <c r="E69" s="46" t="s">
        <v>490</v>
      </c>
      <c r="F69" s="68" t="s">
        <v>932</v>
      </c>
      <c r="G69" s="221">
        <v>15.1</v>
      </c>
      <c r="H69" s="223">
        <v>1.7999999999999989</v>
      </c>
      <c r="I69" s="224">
        <v>0.10650887573964492</v>
      </c>
      <c r="J69" s="220" t="s">
        <v>1520</v>
      </c>
      <c r="K69" s="180" t="s">
        <v>1458</v>
      </c>
    </row>
    <row r="70" spans="1:11" ht="191.25" customHeight="1" x14ac:dyDescent="0.3">
      <c r="A70" s="228" t="s">
        <v>487</v>
      </c>
      <c r="B70" s="42" t="s">
        <v>492</v>
      </c>
      <c r="C70" s="228" t="s">
        <v>493</v>
      </c>
      <c r="D70" s="39" t="s">
        <v>348</v>
      </c>
      <c r="E70" s="46" t="s">
        <v>494</v>
      </c>
      <c r="F70" s="68" t="s">
        <v>900</v>
      </c>
      <c r="G70" s="221">
        <v>58.1</v>
      </c>
      <c r="H70" s="223">
        <v>-2.1000000000000014</v>
      </c>
      <c r="I70" s="224">
        <v>-3.7500000000000026E-2</v>
      </c>
      <c r="J70" s="158" t="s">
        <v>1489</v>
      </c>
      <c r="K70" s="180" t="s">
        <v>1422</v>
      </c>
    </row>
    <row r="71" spans="1:11" ht="183.75" customHeight="1" x14ac:dyDescent="0.3">
      <c r="A71" s="228" t="s">
        <v>491</v>
      </c>
      <c r="B71" s="42" t="s">
        <v>496</v>
      </c>
      <c r="C71" s="228" t="s">
        <v>493</v>
      </c>
      <c r="D71" s="39" t="s">
        <v>348</v>
      </c>
      <c r="E71" s="46" t="s">
        <v>497</v>
      </c>
      <c r="F71" s="68" t="s">
        <v>933</v>
      </c>
      <c r="G71" s="221">
        <v>94.1</v>
      </c>
      <c r="H71" s="223">
        <v>2.4000000000000057</v>
      </c>
      <c r="I71" s="224">
        <v>2.4870466321243581E-2</v>
      </c>
      <c r="J71" s="220" t="s">
        <v>1490</v>
      </c>
      <c r="K71" s="180" t="s">
        <v>360</v>
      </c>
    </row>
    <row r="72" spans="1:11" ht="157.5" x14ac:dyDescent="0.3">
      <c r="A72" s="228" t="s">
        <v>495</v>
      </c>
      <c r="B72" s="42" t="s">
        <v>498</v>
      </c>
      <c r="C72" s="228" t="s">
        <v>345</v>
      </c>
      <c r="D72" s="39" t="s">
        <v>348</v>
      </c>
      <c r="E72" s="46" t="s">
        <v>499</v>
      </c>
      <c r="F72" s="68" t="s">
        <v>934</v>
      </c>
      <c r="G72" s="221">
        <v>12.6</v>
      </c>
      <c r="H72" s="223">
        <v>-2</v>
      </c>
      <c r="I72" s="224">
        <v>-0.18867924528301888</v>
      </c>
      <c r="J72" s="220" t="s">
        <v>1494</v>
      </c>
      <c r="K72" s="180" t="s">
        <v>1569</v>
      </c>
    </row>
    <row r="73" spans="1:11" ht="395.25" customHeight="1" x14ac:dyDescent="0.3">
      <c r="A73" s="228" t="s">
        <v>472</v>
      </c>
      <c r="B73" s="42" t="s">
        <v>501</v>
      </c>
      <c r="C73" s="228" t="s">
        <v>345</v>
      </c>
      <c r="D73" s="39" t="s">
        <v>348</v>
      </c>
      <c r="E73" s="46" t="s">
        <v>502</v>
      </c>
      <c r="F73" s="68" t="s">
        <v>935</v>
      </c>
      <c r="G73" s="221">
        <v>21</v>
      </c>
      <c r="H73" s="223">
        <v>-1.8000000000000007</v>
      </c>
      <c r="I73" s="224">
        <v>-9.3750000000000042E-2</v>
      </c>
      <c r="J73" s="220" t="s">
        <v>1495</v>
      </c>
      <c r="K73" s="180" t="s">
        <v>1569</v>
      </c>
    </row>
    <row r="74" spans="1:11" ht="261" customHeight="1" x14ac:dyDescent="0.3">
      <c r="A74" s="228" t="s">
        <v>500</v>
      </c>
      <c r="B74" s="42" t="s">
        <v>504</v>
      </c>
      <c r="C74" s="228" t="s">
        <v>345</v>
      </c>
      <c r="D74" s="39" t="s">
        <v>359</v>
      </c>
      <c r="E74" s="46" t="s">
        <v>505</v>
      </c>
      <c r="F74" s="68" t="s">
        <v>653</v>
      </c>
      <c r="G74" s="221">
        <v>33.299999999999997</v>
      </c>
      <c r="H74" s="223">
        <v>0.5</v>
      </c>
      <c r="I74" s="224">
        <v>1.4792899408284025E-2</v>
      </c>
      <c r="J74" s="220" t="s">
        <v>1505</v>
      </c>
      <c r="K74" s="180" t="s">
        <v>1525</v>
      </c>
    </row>
    <row r="75" spans="1:11" ht="123.75" customHeight="1" x14ac:dyDescent="0.3">
      <c r="A75" s="228" t="s">
        <v>503</v>
      </c>
      <c r="B75" s="42" t="s">
        <v>507</v>
      </c>
      <c r="C75" s="228" t="s">
        <v>508</v>
      </c>
      <c r="D75" s="39" t="s">
        <v>359</v>
      </c>
      <c r="E75" s="46" t="s">
        <v>509</v>
      </c>
      <c r="F75" s="68" t="s">
        <v>936</v>
      </c>
      <c r="G75" s="221">
        <v>2.645</v>
      </c>
      <c r="H75" s="223">
        <v>0.47199999999999998</v>
      </c>
      <c r="I75" s="224">
        <v>0.15142765479627845</v>
      </c>
      <c r="J75" s="220" t="s">
        <v>1496</v>
      </c>
      <c r="K75" s="180" t="s">
        <v>1525</v>
      </c>
    </row>
    <row r="76" spans="1:11" ht="236.25" customHeight="1" x14ac:dyDescent="0.3">
      <c r="A76" s="228" t="s">
        <v>506</v>
      </c>
      <c r="B76" s="42" t="s">
        <v>510</v>
      </c>
      <c r="C76" s="228" t="s">
        <v>345</v>
      </c>
      <c r="D76" s="39" t="s">
        <v>359</v>
      </c>
      <c r="E76" s="46" t="s">
        <v>511</v>
      </c>
      <c r="F76" s="68" t="s">
        <v>654</v>
      </c>
      <c r="G76" s="221">
        <v>86.8</v>
      </c>
      <c r="H76" s="223">
        <v>-1.2999999999999972</v>
      </c>
      <c r="I76" s="224">
        <v>-1.5204678362573066E-2</v>
      </c>
      <c r="J76" s="220" t="s">
        <v>1497</v>
      </c>
      <c r="K76" s="179" t="s">
        <v>360</v>
      </c>
    </row>
    <row r="77" spans="1:11" x14ac:dyDescent="0.3">
      <c r="A77" s="319" t="s">
        <v>87</v>
      </c>
      <c r="B77" s="320"/>
      <c r="C77" s="320"/>
      <c r="D77" s="320"/>
      <c r="E77" s="320"/>
      <c r="F77" s="320"/>
      <c r="G77" s="320"/>
      <c r="H77" s="320"/>
      <c r="I77" s="320"/>
      <c r="J77" s="320"/>
      <c r="K77" s="320"/>
    </row>
    <row r="78" spans="1:11" ht="78.75" x14ac:dyDescent="0.3">
      <c r="A78" s="48" t="s">
        <v>374</v>
      </c>
      <c r="B78" s="42" t="s">
        <v>620</v>
      </c>
      <c r="C78" s="229" t="s">
        <v>621</v>
      </c>
      <c r="D78" s="39" t="s">
        <v>359</v>
      </c>
      <c r="E78" s="45" t="s">
        <v>512</v>
      </c>
      <c r="F78" s="67" t="s">
        <v>909</v>
      </c>
      <c r="G78" s="221">
        <v>12.4</v>
      </c>
      <c r="H78" s="223">
        <v>-3.5999999999999996</v>
      </c>
      <c r="I78" s="224">
        <v>-0.40909090909090901</v>
      </c>
      <c r="J78" s="220" t="s">
        <v>1477</v>
      </c>
      <c r="K78" s="180" t="s">
        <v>1461</v>
      </c>
    </row>
    <row r="79" spans="1:11" x14ac:dyDescent="0.3">
      <c r="A79" s="319" t="s">
        <v>90</v>
      </c>
      <c r="B79" s="320"/>
      <c r="C79" s="320"/>
      <c r="D79" s="320"/>
      <c r="E79" s="320"/>
      <c r="F79" s="320"/>
      <c r="G79" s="320"/>
      <c r="H79" s="320"/>
      <c r="I79" s="320"/>
      <c r="J79" s="320"/>
      <c r="K79" s="320"/>
    </row>
    <row r="80" spans="1:11" ht="216" customHeight="1" x14ac:dyDescent="0.3">
      <c r="A80" s="48" t="s">
        <v>374</v>
      </c>
      <c r="B80" s="50" t="s">
        <v>513</v>
      </c>
      <c r="C80" s="228" t="s">
        <v>471</v>
      </c>
      <c r="D80" s="39" t="s">
        <v>348</v>
      </c>
      <c r="E80" s="45" t="s">
        <v>514</v>
      </c>
      <c r="F80" s="68" t="s">
        <v>514</v>
      </c>
      <c r="G80" s="221">
        <v>2</v>
      </c>
      <c r="H80" s="223">
        <v>-2</v>
      </c>
      <c r="I80" s="224" t="s">
        <v>360</v>
      </c>
      <c r="J80" s="226" t="s">
        <v>1440</v>
      </c>
      <c r="K80" s="184" t="s">
        <v>1198</v>
      </c>
    </row>
    <row r="81" spans="1:11" ht="131.25" x14ac:dyDescent="0.3">
      <c r="A81" s="51">
        <v>2</v>
      </c>
      <c r="B81" s="42" t="s">
        <v>515</v>
      </c>
      <c r="C81" s="51" t="s">
        <v>471</v>
      </c>
      <c r="D81" s="39" t="s">
        <v>359</v>
      </c>
      <c r="E81" s="45">
        <v>48</v>
      </c>
      <c r="F81" s="75">
        <v>62</v>
      </c>
      <c r="G81" s="221">
        <v>63</v>
      </c>
      <c r="H81" s="223">
        <v>-1</v>
      </c>
      <c r="I81" s="224">
        <v>-1.6129032258064516E-2</v>
      </c>
      <c r="J81" s="158" t="s">
        <v>1435</v>
      </c>
      <c r="K81" s="181" t="s">
        <v>1194</v>
      </c>
    </row>
    <row r="82" spans="1:11" ht="131.25" x14ac:dyDescent="0.3">
      <c r="A82" s="51">
        <v>3</v>
      </c>
      <c r="B82" s="52" t="s">
        <v>516</v>
      </c>
      <c r="C82" s="51" t="s">
        <v>345</v>
      </c>
      <c r="D82" s="39" t="s">
        <v>359</v>
      </c>
      <c r="E82" s="45">
        <v>43.8</v>
      </c>
      <c r="F82" s="75">
        <v>48</v>
      </c>
      <c r="G82" s="221">
        <v>37.4</v>
      </c>
      <c r="H82" s="223">
        <v>10.600000000000001</v>
      </c>
      <c r="I82" s="224">
        <v>0.22083333333333335</v>
      </c>
      <c r="J82" s="226" t="s">
        <v>1434</v>
      </c>
      <c r="K82" s="181" t="s">
        <v>1194</v>
      </c>
    </row>
    <row r="83" spans="1:11" ht="262.5" x14ac:dyDescent="0.3">
      <c r="A83" s="51">
        <v>4</v>
      </c>
      <c r="B83" s="52" t="s">
        <v>623</v>
      </c>
      <c r="C83" s="51" t="s">
        <v>345</v>
      </c>
      <c r="D83" s="39" t="s">
        <v>359</v>
      </c>
      <c r="E83" s="45"/>
      <c r="F83" s="75">
        <v>95</v>
      </c>
      <c r="G83" s="221">
        <v>97</v>
      </c>
      <c r="H83" s="223">
        <v>-2</v>
      </c>
      <c r="I83" s="224">
        <v>-2.1052631578947368E-2</v>
      </c>
      <c r="J83" s="158" t="s">
        <v>1543</v>
      </c>
      <c r="K83" s="179" t="s">
        <v>360</v>
      </c>
    </row>
    <row r="84" spans="1:11" x14ac:dyDescent="0.3">
      <c r="A84" s="319" t="s">
        <v>92</v>
      </c>
      <c r="B84" s="320"/>
      <c r="C84" s="320"/>
      <c r="D84" s="320"/>
      <c r="E84" s="320"/>
      <c r="F84" s="320"/>
      <c r="G84" s="320"/>
      <c r="H84" s="320"/>
      <c r="I84" s="320"/>
      <c r="J84" s="320"/>
      <c r="K84" s="320"/>
    </row>
    <row r="85" spans="1:11" ht="131.25" x14ac:dyDescent="0.3">
      <c r="A85" s="228">
        <v>1</v>
      </c>
      <c r="B85" s="42" t="s">
        <v>517</v>
      </c>
      <c r="C85" s="228" t="s">
        <v>345</v>
      </c>
      <c r="D85" s="39" t="s">
        <v>359</v>
      </c>
      <c r="E85" s="45" t="s">
        <v>414</v>
      </c>
      <c r="F85" s="68" t="s">
        <v>414</v>
      </c>
      <c r="G85" s="221">
        <v>95.9</v>
      </c>
      <c r="H85" s="223">
        <v>-5.9000000000000057</v>
      </c>
      <c r="I85" s="224">
        <v>-6.5555555555555617E-2</v>
      </c>
      <c r="J85" s="220" t="s">
        <v>1544</v>
      </c>
      <c r="K85" s="180" t="s">
        <v>1523</v>
      </c>
    </row>
    <row r="86" spans="1:11" x14ac:dyDescent="0.3">
      <c r="A86" s="319" t="s">
        <v>94</v>
      </c>
      <c r="B86" s="320"/>
      <c r="C86" s="320"/>
      <c r="D86" s="320"/>
      <c r="E86" s="320"/>
      <c r="F86" s="320"/>
      <c r="G86" s="320"/>
      <c r="H86" s="320"/>
      <c r="I86" s="320"/>
      <c r="J86" s="320"/>
      <c r="K86" s="320"/>
    </row>
    <row r="87" spans="1:11" ht="210" x14ac:dyDescent="0.3">
      <c r="A87" s="48" t="s">
        <v>374</v>
      </c>
      <c r="B87" s="47" t="s">
        <v>518</v>
      </c>
      <c r="C87" s="228" t="s">
        <v>345</v>
      </c>
      <c r="D87" s="39" t="s">
        <v>359</v>
      </c>
      <c r="E87" s="45" t="s">
        <v>228</v>
      </c>
      <c r="F87" s="43" t="s">
        <v>228</v>
      </c>
      <c r="G87" s="221">
        <v>100</v>
      </c>
      <c r="H87" s="223">
        <v>0</v>
      </c>
      <c r="I87" s="224">
        <v>0</v>
      </c>
      <c r="J87" s="158" t="s">
        <v>1535</v>
      </c>
      <c r="K87" s="179" t="s">
        <v>360</v>
      </c>
    </row>
    <row r="88" spans="1:11" x14ac:dyDescent="0.3">
      <c r="A88" s="319" t="s">
        <v>131</v>
      </c>
      <c r="B88" s="320"/>
      <c r="C88" s="320"/>
      <c r="D88" s="320"/>
      <c r="E88" s="320"/>
      <c r="F88" s="320"/>
      <c r="G88" s="320"/>
      <c r="H88" s="320"/>
      <c r="I88" s="320"/>
      <c r="J88" s="320"/>
      <c r="K88" s="320"/>
    </row>
    <row r="89" spans="1:11" ht="78.75" x14ac:dyDescent="0.3">
      <c r="A89" s="48" t="s">
        <v>374</v>
      </c>
      <c r="B89" s="42" t="s">
        <v>519</v>
      </c>
      <c r="C89" s="228" t="s">
        <v>345</v>
      </c>
      <c r="D89" s="39" t="s">
        <v>359</v>
      </c>
      <c r="E89" s="45" t="s">
        <v>228</v>
      </c>
      <c r="F89" s="68" t="s">
        <v>228</v>
      </c>
      <c r="G89" s="221">
        <v>100</v>
      </c>
      <c r="H89" s="223">
        <v>0</v>
      </c>
      <c r="I89" s="224">
        <v>0</v>
      </c>
      <c r="J89" s="220" t="s">
        <v>1512</v>
      </c>
      <c r="K89" s="179" t="s">
        <v>360</v>
      </c>
    </row>
    <row r="90" spans="1:11" x14ac:dyDescent="0.3">
      <c r="A90" s="319" t="s">
        <v>97</v>
      </c>
      <c r="B90" s="320"/>
      <c r="C90" s="320"/>
      <c r="D90" s="320"/>
      <c r="E90" s="320"/>
      <c r="F90" s="320"/>
      <c r="G90" s="320"/>
      <c r="H90" s="320"/>
      <c r="I90" s="320"/>
      <c r="J90" s="320"/>
      <c r="K90" s="320"/>
    </row>
    <row r="91" spans="1:11" ht="105" x14ac:dyDescent="0.3">
      <c r="A91" s="48">
        <v>1</v>
      </c>
      <c r="B91" s="42" t="s">
        <v>445</v>
      </c>
      <c r="C91" s="228" t="s">
        <v>345</v>
      </c>
      <c r="D91" s="39" t="s">
        <v>359</v>
      </c>
      <c r="E91" s="45" t="s">
        <v>446</v>
      </c>
      <c r="F91" s="68" t="s">
        <v>655</v>
      </c>
      <c r="G91" s="221">
        <v>77.05</v>
      </c>
      <c r="H91" s="223">
        <v>-3.5499999999999972</v>
      </c>
      <c r="I91" s="224">
        <v>-4.8299319727891116E-2</v>
      </c>
      <c r="J91" s="220" t="s">
        <v>1498</v>
      </c>
      <c r="K91" s="180" t="s">
        <v>1462</v>
      </c>
    </row>
    <row r="92" spans="1:11" x14ac:dyDescent="0.3">
      <c r="A92" s="319" t="s">
        <v>233</v>
      </c>
      <c r="B92" s="320"/>
      <c r="C92" s="320"/>
      <c r="D92" s="320"/>
      <c r="E92" s="320"/>
      <c r="F92" s="320"/>
      <c r="G92" s="320"/>
      <c r="H92" s="320"/>
      <c r="I92" s="320"/>
      <c r="J92" s="320"/>
      <c r="K92" s="320"/>
    </row>
    <row r="93" spans="1:11" ht="131.25" x14ac:dyDescent="0.3">
      <c r="A93" s="48" t="s">
        <v>374</v>
      </c>
      <c r="B93" s="53" t="s">
        <v>520</v>
      </c>
      <c r="C93" s="228" t="s">
        <v>345</v>
      </c>
      <c r="D93" s="39" t="s">
        <v>359</v>
      </c>
      <c r="E93" s="45">
        <v>48.5</v>
      </c>
      <c r="F93" s="70">
        <v>47</v>
      </c>
      <c r="G93" s="221">
        <v>46.5</v>
      </c>
      <c r="H93" s="223">
        <v>0.5</v>
      </c>
      <c r="I93" s="224">
        <v>1.0638297872340425E-2</v>
      </c>
      <c r="J93" s="220" t="s">
        <v>1499</v>
      </c>
      <c r="K93" s="180" t="s">
        <v>1463</v>
      </c>
    </row>
    <row r="94" spans="1:11" x14ac:dyDescent="0.3">
      <c r="A94" s="319" t="s">
        <v>521</v>
      </c>
      <c r="B94" s="320"/>
      <c r="C94" s="320"/>
      <c r="D94" s="320"/>
      <c r="E94" s="320"/>
      <c r="F94" s="320"/>
      <c r="G94" s="320"/>
      <c r="H94" s="320"/>
      <c r="I94" s="320"/>
      <c r="J94" s="320"/>
      <c r="K94" s="320"/>
    </row>
    <row r="95" spans="1:11" ht="52.5" x14ac:dyDescent="0.3">
      <c r="A95" s="48" t="s">
        <v>374</v>
      </c>
      <c r="B95" s="42" t="s">
        <v>522</v>
      </c>
      <c r="C95" s="228" t="s">
        <v>362</v>
      </c>
      <c r="D95" s="39" t="s">
        <v>359</v>
      </c>
      <c r="E95" s="46" t="s">
        <v>367</v>
      </c>
      <c r="F95" s="68" t="s">
        <v>367</v>
      </c>
      <c r="G95" s="221">
        <v>0</v>
      </c>
      <c r="H95" s="223">
        <v>200</v>
      </c>
      <c r="I95" s="224">
        <v>1</v>
      </c>
      <c r="J95" s="158" t="s">
        <v>1435</v>
      </c>
      <c r="K95" s="180" t="s">
        <v>1464</v>
      </c>
    </row>
    <row r="96" spans="1:11" x14ac:dyDescent="0.3">
      <c r="A96" s="319" t="s">
        <v>101</v>
      </c>
      <c r="B96" s="320"/>
      <c r="C96" s="320"/>
      <c r="D96" s="320"/>
      <c r="E96" s="320"/>
      <c r="F96" s="320"/>
      <c r="G96" s="320"/>
      <c r="H96" s="320"/>
      <c r="I96" s="320"/>
      <c r="J96" s="320"/>
      <c r="K96" s="320"/>
    </row>
    <row r="97" spans="1:11" ht="161.25" customHeight="1" x14ac:dyDescent="0.3">
      <c r="A97" s="48" t="s">
        <v>374</v>
      </c>
      <c r="B97" s="42" t="s">
        <v>1465</v>
      </c>
      <c r="C97" s="228" t="s">
        <v>523</v>
      </c>
      <c r="D97" s="39" t="s">
        <v>359</v>
      </c>
      <c r="E97" s="46" t="s">
        <v>524</v>
      </c>
      <c r="F97" s="68" t="s">
        <v>656</v>
      </c>
      <c r="G97" s="221">
        <v>20.11</v>
      </c>
      <c r="H97" s="223">
        <v>8.7020000000000017</v>
      </c>
      <c r="I97" s="224">
        <v>0.30202693322226853</v>
      </c>
      <c r="J97" s="158" t="s">
        <v>1545</v>
      </c>
      <c r="K97" s="180" t="s">
        <v>1570</v>
      </c>
    </row>
    <row r="98" spans="1:11" ht="157.5" x14ac:dyDescent="0.3">
      <c r="A98" s="49" t="s">
        <v>377</v>
      </c>
      <c r="B98" s="42" t="s">
        <v>525</v>
      </c>
      <c r="C98" s="228" t="s">
        <v>345</v>
      </c>
      <c r="D98" s="39" t="s">
        <v>359</v>
      </c>
      <c r="E98" s="61">
        <v>46.5</v>
      </c>
      <c r="F98" s="74">
        <v>45</v>
      </c>
      <c r="G98" s="221">
        <v>45.2</v>
      </c>
      <c r="H98" s="223">
        <v>-0.20000000000000284</v>
      </c>
      <c r="I98" s="224">
        <v>-4.4444444444445078E-3</v>
      </c>
      <c r="J98" s="220" t="s">
        <v>1517</v>
      </c>
      <c r="K98" s="179" t="s">
        <v>360</v>
      </c>
    </row>
    <row r="99" spans="1:11" ht="262.5" x14ac:dyDescent="0.3">
      <c r="A99" s="49" t="s">
        <v>266</v>
      </c>
      <c r="B99" s="42" t="s">
        <v>526</v>
      </c>
      <c r="C99" s="228" t="s">
        <v>345</v>
      </c>
      <c r="D99" s="39" t="s">
        <v>359</v>
      </c>
      <c r="E99" s="59">
        <v>98</v>
      </c>
      <c r="F99" s="74">
        <v>85</v>
      </c>
      <c r="G99" s="221">
        <v>86</v>
      </c>
      <c r="H99" s="223">
        <v>-1</v>
      </c>
      <c r="I99" s="224">
        <v>-1.1764705882352941E-2</v>
      </c>
      <c r="J99" s="220" t="s">
        <v>1546</v>
      </c>
      <c r="K99" s="179"/>
    </row>
    <row r="100" spans="1:11" x14ac:dyDescent="0.3">
      <c r="A100" s="319" t="s">
        <v>103</v>
      </c>
      <c r="B100" s="320"/>
      <c r="C100" s="320"/>
      <c r="D100" s="320"/>
      <c r="E100" s="320"/>
      <c r="F100" s="320"/>
      <c r="G100" s="320"/>
      <c r="H100" s="320"/>
      <c r="I100" s="320"/>
      <c r="J100" s="320"/>
      <c r="K100" s="320"/>
    </row>
    <row r="101" spans="1:11" ht="137.25" customHeight="1" x14ac:dyDescent="0.3">
      <c r="A101" s="48" t="s">
        <v>374</v>
      </c>
      <c r="B101" s="42" t="s">
        <v>527</v>
      </c>
      <c r="C101" s="228" t="s">
        <v>345</v>
      </c>
      <c r="D101" s="39" t="s">
        <v>359</v>
      </c>
      <c r="E101" s="46" t="s">
        <v>528</v>
      </c>
      <c r="F101" s="68" t="s">
        <v>476</v>
      </c>
      <c r="G101" s="221">
        <v>98</v>
      </c>
      <c r="H101" s="223">
        <v>-0.90000000000000568</v>
      </c>
      <c r="I101" s="224">
        <v>-9.2687950566426956E-3</v>
      </c>
      <c r="J101" s="158" t="s">
        <v>1484</v>
      </c>
      <c r="K101" s="179" t="s">
        <v>360</v>
      </c>
    </row>
    <row r="102" spans="1:11" s="264" customFormat="1" x14ac:dyDescent="0.3">
      <c r="A102" s="319" t="s">
        <v>76</v>
      </c>
      <c r="B102" s="320"/>
      <c r="C102" s="320"/>
      <c r="D102" s="320"/>
      <c r="E102" s="320"/>
      <c r="F102" s="320"/>
      <c r="G102" s="320"/>
      <c r="H102" s="320"/>
      <c r="I102" s="320"/>
      <c r="J102" s="320"/>
      <c r="K102" s="320"/>
    </row>
    <row r="103" spans="1:11" s="264" customFormat="1" ht="223.5" customHeight="1" x14ac:dyDescent="0.3">
      <c r="A103" s="48" t="s">
        <v>374</v>
      </c>
      <c r="B103" s="42" t="s">
        <v>1466</v>
      </c>
      <c r="C103" s="228" t="s">
        <v>345</v>
      </c>
      <c r="D103" s="39" t="s">
        <v>359</v>
      </c>
      <c r="E103" s="43" t="s">
        <v>531</v>
      </c>
      <c r="F103" s="43" t="s">
        <v>506</v>
      </c>
      <c r="G103" s="51">
        <v>50</v>
      </c>
      <c r="H103" s="223">
        <v>0</v>
      </c>
      <c r="I103" s="224">
        <v>0</v>
      </c>
      <c r="J103" s="158" t="s">
        <v>1485</v>
      </c>
      <c r="K103" s="179" t="s">
        <v>360</v>
      </c>
    </row>
    <row r="104" spans="1:11" x14ac:dyDescent="0.3">
      <c r="A104" s="319" t="s">
        <v>529</v>
      </c>
      <c r="B104" s="320"/>
      <c r="C104" s="320"/>
      <c r="D104" s="320"/>
      <c r="E104" s="320"/>
      <c r="F104" s="320"/>
      <c r="G104" s="320"/>
      <c r="H104" s="320"/>
      <c r="I104" s="320"/>
      <c r="J104" s="320"/>
      <c r="K104" s="320"/>
    </row>
    <row r="105" spans="1:11" ht="210" customHeight="1" x14ac:dyDescent="0.3">
      <c r="A105" s="48" t="s">
        <v>374</v>
      </c>
      <c r="B105" s="42" t="s">
        <v>530</v>
      </c>
      <c r="C105" s="228" t="s">
        <v>345</v>
      </c>
      <c r="D105" s="39" t="s">
        <v>359</v>
      </c>
      <c r="E105" s="46" t="s">
        <v>531</v>
      </c>
      <c r="F105" s="68" t="s">
        <v>657</v>
      </c>
      <c r="G105" s="221">
        <v>68.2</v>
      </c>
      <c r="H105" s="223">
        <v>-5.9000000000000057</v>
      </c>
      <c r="I105" s="224">
        <v>-9.4703049759229635E-2</v>
      </c>
      <c r="J105" s="158" t="s">
        <v>1515</v>
      </c>
      <c r="K105" s="184" t="s">
        <v>1571</v>
      </c>
    </row>
    <row r="106" spans="1:11" ht="369.75" customHeight="1" x14ac:dyDescent="0.3">
      <c r="A106" s="48" t="s">
        <v>377</v>
      </c>
      <c r="B106" s="42" t="s">
        <v>532</v>
      </c>
      <c r="C106" s="228" t="s">
        <v>345</v>
      </c>
      <c r="D106" s="39" t="s">
        <v>359</v>
      </c>
      <c r="E106" s="46" t="s">
        <v>533</v>
      </c>
      <c r="F106" s="68" t="s">
        <v>658</v>
      </c>
      <c r="G106" s="221">
        <v>25.6</v>
      </c>
      <c r="H106" s="223">
        <v>19.100000000000001</v>
      </c>
      <c r="I106" s="224">
        <v>0.42729306487695751</v>
      </c>
      <c r="J106" s="158" t="s">
        <v>1515</v>
      </c>
      <c r="K106" s="184" t="s">
        <v>1197</v>
      </c>
    </row>
    <row r="107" spans="1:11" ht="356.25" customHeight="1" x14ac:dyDescent="0.3">
      <c r="A107" s="48" t="s">
        <v>266</v>
      </c>
      <c r="B107" s="42" t="s">
        <v>534</v>
      </c>
      <c r="C107" s="228" t="s">
        <v>345</v>
      </c>
      <c r="D107" s="39" t="s">
        <v>359</v>
      </c>
      <c r="E107" s="46" t="s">
        <v>535</v>
      </c>
      <c r="F107" s="68" t="s">
        <v>910</v>
      </c>
      <c r="G107" s="221">
        <v>5.15</v>
      </c>
      <c r="H107" s="223">
        <v>10.65</v>
      </c>
      <c r="I107" s="224">
        <v>0.67405063291139244</v>
      </c>
      <c r="J107" s="158" t="s">
        <v>1547</v>
      </c>
      <c r="K107" s="181" t="s">
        <v>1194</v>
      </c>
    </row>
    <row r="108" spans="1:11" ht="206.25" customHeight="1" x14ac:dyDescent="0.3">
      <c r="A108" s="48" t="s">
        <v>382</v>
      </c>
      <c r="B108" s="42" t="s">
        <v>536</v>
      </c>
      <c r="C108" s="228" t="s">
        <v>345</v>
      </c>
      <c r="D108" s="39" t="s">
        <v>359</v>
      </c>
      <c r="E108" s="46" t="s">
        <v>447</v>
      </c>
      <c r="F108" s="68" t="s">
        <v>466</v>
      </c>
      <c r="G108" s="221">
        <v>59.6</v>
      </c>
      <c r="H108" s="223">
        <v>-25.6</v>
      </c>
      <c r="I108" s="224">
        <v>-0.75294117647058822</v>
      </c>
      <c r="J108" s="158" t="s">
        <v>1548</v>
      </c>
      <c r="K108" s="181" t="s">
        <v>1195</v>
      </c>
    </row>
    <row r="109" spans="1:11" x14ac:dyDescent="0.3">
      <c r="A109" s="319" t="s">
        <v>70</v>
      </c>
      <c r="B109" s="320"/>
      <c r="C109" s="320"/>
      <c r="D109" s="320"/>
      <c r="E109" s="320"/>
      <c r="F109" s="320"/>
      <c r="G109" s="320"/>
      <c r="H109" s="320"/>
      <c r="I109" s="320"/>
      <c r="J109" s="320"/>
      <c r="K109" s="320"/>
    </row>
    <row r="110" spans="1:11" ht="236.25" x14ac:dyDescent="0.3">
      <c r="A110" s="48" t="s">
        <v>374</v>
      </c>
      <c r="B110" s="42" t="s">
        <v>537</v>
      </c>
      <c r="C110" s="228" t="s">
        <v>345</v>
      </c>
      <c r="D110" s="39" t="s">
        <v>359</v>
      </c>
      <c r="E110" s="46">
        <v>20</v>
      </c>
      <c r="F110" s="68">
        <v>95</v>
      </c>
      <c r="G110" s="221">
        <v>96.4</v>
      </c>
      <c r="H110" s="223">
        <v>-1.4000000000000057</v>
      </c>
      <c r="I110" s="224">
        <v>-1.4736842105263218E-2</v>
      </c>
      <c r="J110" s="220" t="s">
        <v>1506</v>
      </c>
      <c r="K110" s="179"/>
    </row>
    <row r="111" spans="1:11" ht="131.25" x14ac:dyDescent="0.3">
      <c r="A111" s="48" t="s">
        <v>377</v>
      </c>
      <c r="B111" s="42" t="s">
        <v>538</v>
      </c>
      <c r="C111" s="228" t="s">
        <v>345</v>
      </c>
      <c r="D111" s="39" t="s">
        <v>359</v>
      </c>
      <c r="E111" s="46" t="s">
        <v>539</v>
      </c>
      <c r="F111" s="68" t="s">
        <v>472</v>
      </c>
      <c r="G111" s="221">
        <v>46.5</v>
      </c>
      <c r="H111" s="223">
        <v>0.5</v>
      </c>
      <c r="I111" s="224">
        <v>1.0638297872340425E-2</v>
      </c>
      <c r="J111" s="220" t="s">
        <v>1499</v>
      </c>
      <c r="K111" s="180" t="s">
        <v>1463</v>
      </c>
    </row>
    <row r="112" spans="1:11" ht="236.25" x14ac:dyDescent="0.3">
      <c r="A112" s="48" t="s">
        <v>382</v>
      </c>
      <c r="B112" s="42" t="s">
        <v>540</v>
      </c>
      <c r="C112" s="228" t="s">
        <v>345</v>
      </c>
      <c r="D112" s="39" t="s">
        <v>359</v>
      </c>
      <c r="E112" s="46">
        <v>20</v>
      </c>
      <c r="F112" s="68">
        <v>95</v>
      </c>
      <c r="G112" s="221">
        <v>96.4</v>
      </c>
      <c r="H112" s="223">
        <v>-1.4000000000000057</v>
      </c>
      <c r="I112" s="224">
        <v>-1.4736842105263218E-2</v>
      </c>
      <c r="J112" s="220" t="s">
        <v>1506</v>
      </c>
      <c r="K112" s="180"/>
    </row>
    <row r="113" spans="1:11" ht="195" customHeight="1" x14ac:dyDescent="0.3">
      <c r="A113" s="48" t="s">
        <v>191</v>
      </c>
      <c r="B113" s="53" t="s">
        <v>541</v>
      </c>
      <c r="C113" s="228" t="s">
        <v>345</v>
      </c>
      <c r="D113" s="39" t="s">
        <v>359</v>
      </c>
      <c r="E113" s="57">
        <v>50</v>
      </c>
      <c r="F113" s="70">
        <v>60</v>
      </c>
      <c r="G113" s="221">
        <v>65.8</v>
      </c>
      <c r="H113" s="223">
        <v>-5.7999999999999972</v>
      </c>
      <c r="I113" s="224">
        <v>-9.6666666666666623E-2</v>
      </c>
      <c r="J113" s="220" t="s">
        <v>1500</v>
      </c>
      <c r="K113" s="179" t="s">
        <v>1467</v>
      </c>
    </row>
    <row r="114" spans="1:11" ht="202.5" customHeight="1" x14ac:dyDescent="0.3">
      <c r="A114" s="48" t="s">
        <v>388</v>
      </c>
      <c r="B114" s="53" t="s">
        <v>542</v>
      </c>
      <c r="C114" s="228" t="s">
        <v>345</v>
      </c>
      <c r="D114" s="39" t="s">
        <v>359</v>
      </c>
      <c r="E114" s="57">
        <v>35</v>
      </c>
      <c r="F114" s="70">
        <v>45</v>
      </c>
      <c r="G114" s="221">
        <v>48.6</v>
      </c>
      <c r="H114" s="223">
        <v>-3.6000000000000014</v>
      </c>
      <c r="I114" s="224">
        <v>-8.0000000000000029E-2</v>
      </c>
      <c r="J114" s="220" t="s">
        <v>1549</v>
      </c>
      <c r="K114" s="179" t="s">
        <v>1467</v>
      </c>
    </row>
    <row r="115" spans="1:11" ht="180" customHeight="1" x14ac:dyDescent="0.3">
      <c r="A115" s="48" t="s">
        <v>391</v>
      </c>
      <c r="B115" s="53" t="s">
        <v>543</v>
      </c>
      <c r="C115" s="228" t="s">
        <v>345</v>
      </c>
      <c r="D115" s="39" t="s">
        <v>359</v>
      </c>
      <c r="E115" s="57">
        <v>40</v>
      </c>
      <c r="F115" s="70">
        <v>60</v>
      </c>
      <c r="G115" s="221">
        <v>61.1</v>
      </c>
      <c r="H115" s="223">
        <v>-1.1000000000000014</v>
      </c>
      <c r="I115" s="224">
        <v>-1.8333333333333358E-2</v>
      </c>
      <c r="J115" s="220" t="s">
        <v>1501</v>
      </c>
      <c r="K115" s="179" t="s">
        <v>1467</v>
      </c>
    </row>
    <row r="116" spans="1:11" ht="186" customHeight="1" x14ac:dyDescent="0.3">
      <c r="A116" s="48" t="s">
        <v>394</v>
      </c>
      <c r="B116" s="53" t="s">
        <v>544</v>
      </c>
      <c r="C116" s="228" t="s">
        <v>345</v>
      </c>
      <c r="D116" s="39" t="s">
        <v>359</v>
      </c>
      <c r="E116" s="57">
        <v>50</v>
      </c>
      <c r="F116" s="70">
        <v>60</v>
      </c>
      <c r="G116" s="221">
        <v>75.400000000000006</v>
      </c>
      <c r="H116" s="223">
        <v>-15.400000000000006</v>
      </c>
      <c r="I116" s="224">
        <v>-0.25666666666666677</v>
      </c>
      <c r="J116" s="220" t="s">
        <v>1502</v>
      </c>
      <c r="K116" s="179" t="s">
        <v>1467</v>
      </c>
    </row>
    <row r="117" spans="1:11" ht="216" customHeight="1" x14ac:dyDescent="0.3">
      <c r="A117" s="48" t="s">
        <v>397</v>
      </c>
      <c r="B117" s="53" t="s">
        <v>545</v>
      </c>
      <c r="C117" s="228" t="s">
        <v>345</v>
      </c>
      <c r="D117" s="39" t="s">
        <v>359</v>
      </c>
      <c r="E117" s="57">
        <v>50</v>
      </c>
      <c r="F117" s="70">
        <v>60</v>
      </c>
      <c r="G117" s="221">
        <v>67.3</v>
      </c>
      <c r="H117" s="223">
        <v>-7.2999999999999972</v>
      </c>
      <c r="I117" s="224">
        <v>-0.12166666666666662</v>
      </c>
      <c r="J117" s="220" t="s">
        <v>1503</v>
      </c>
      <c r="K117" s="179" t="s">
        <v>1467</v>
      </c>
    </row>
    <row r="118" spans="1:11" x14ac:dyDescent="0.3">
      <c r="A118" s="319" t="s">
        <v>73</v>
      </c>
      <c r="B118" s="320"/>
      <c r="C118" s="320"/>
      <c r="D118" s="320"/>
      <c r="E118" s="320"/>
      <c r="F118" s="320"/>
      <c r="G118" s="320"/>
      <c r="H118" s="320"/>
      <c r="I118" s="320"/>
      <c r="J118" s="320"/>
      <c r="K118" s="320"/>
    </row>
    <row r="119" spans="1:11" ht="210" x14ac:dyDescent="0.3">
      <c r="A119" s="48" t="s">
        <v>374</v>
      </c>
      <c r="B119" s="42" t="s">
        <v>546</v>
      </c>
      <c r="C119" s="228" t="s">
        <v>345</v>
      </c>
      <c r="D119" s="39" t="s">
        <v>359</v>
      </c>
      <c r="E119" s="46" t="s">
        <v>453</v>
      </c>
      <c r="F119" s="68" t="s">
        <v>453</v>
      </c>
      <c r="G119" s="221">
        <v>98</v>
      </c>
      <c r="H119" s="223">
        <v>-3</v>
      </c>
      <c r="I119" s="224">
        <v>-3.1578947368421054E-2</v>
      </c>
      <c r="J119" s="220" t="s">
        <v>1521</v>
      </c>
      <c r="K119" s="179" t="s">
        <v>360</v>
      </c>
    </row>
    <row r="120" spans="1:11" ht="210" customHeight="1" x14ac:dyDescent="0.3">
      <c r="A120" s="49" t="s">
        <v>377</v>
      </c>
      <c r="B120" s="42" t="s">
        <v>547</v>
      </c>
      <c r="C120" s="228" t="s">
        <v>345</v>
      </c>
      <c r="D120" s="39" t="s">
        <v>359</v>
      </c>
      <c r="E120" s="46" t="s">
        <v>548</v>
      </c>
      <c r="F120" s="68" t="s">
        <v>539</v>
      </c>
      <c r="G120" s="221">
        <v>70.5</v>
      </c>
      <c r="H120" s="223">
        <v>-22</v>
      </c>
      <c r="I120" s="224">
        <v>-0.45360824742268041</v>
      </c>
      <c r="J120" s="220" t="s">
        <v>1522</v>
      </c>
      <c r="K120" s="41" t="s">
        <v>1379</v>
      </c>
    </row>
    <row r="121" spans="1:11" x14ac:dyDescent="0.3">
      <c r="A121" s="319" t="s">
        <v>549</v>
      </c>
      <c r="B121" s="320"/>
      <c r="C121" s="320"/>
      <c r="D121" s="320"/>
      <c r="E121" s="320"/>
      <c r="F121" s="320"/>
      <c r="G121" s="320"/>
      <c r="H121" s="320"/>
      <c r="I121" s="320"/>
      <c r="J121" s="320"/>
      <c r="K121" s="320"/>
    </row>
    <row r="122" spans="1:11" ht="116.25" customHeight="1" x14ac:dyDescent="0.3">
      <c r="A122" s="48" t="s">
        <v>374</v>
      </c>
      <c r="B122" s="42" t="s">
        <v>550</v>
      </c>
      <c r="C122" s="228" t="s">
        <v>350</v>
      </c>
      <c r="D122" s="39" t="s">
        <v>348</v>
      </c>
      <c r="E122" s="62">
        <v>915.3</v>
      </c>
      <c r="F122" s="68" t="s">
        <v>937</v>
      </c>
      <c r="G122" s="221">
        <v>1063.9000000000001</v>
      </c>
      <c r="H122" s="223">
        <v>-57.300000000000068</v>
      </c>
      <c r="I122" s="224">
        <v>-5.6924299622491625E-2</v>
      </c>
      <c r="J122" s="158" t="s">
        <v>1431</v>
      </c>
      <c r="K122" s="178" t="s">
        <v>1202</v>
      </c>
    </row>
    <row r="123" spans="1:11" ht="120" customHeight="1" x14ac:dyDescent="0.3">
      <c r="A123" s="265" t="s">
        <v>377</v>
      </c>
      <c r="B123" s="65" t="s">
        <v>551</v>
      </c>
      <c r="C123" s="266" t="s">
        <v>350</v>
      </c>
      <c r="D123" s="228" t="s">
        <v>348</v>
      </c>
      <c r="E123" s="66">
        <v>303.2</v>
      </c>
      <c r="F123" s="68" t="s">
        <v>938</v>
      </c>
      <c r="G123" s="185">
        <v>362.8</v>
      </c>
      <c r="H123" s="223">
        <v>-38</v>
      </c>
      <c r="I123" s="224">
        <v>-0.11699507389162561</v>
      </c>
      <c r="J123" s="158" t="s">
        <v>1431</v>
      </c>
      <c r="K123" s="186" t="s">
        <v>1202</v>
      </c>
    </row>
    <row r="124" spans="1:11" x14ac:dyDescent="0.3">
      <c r="A124" s="319" t="s">
        <v>552</v>
      </c>
      <c r="B124" s="320"/>
      <c r="C124" s="320"/>
      <c r="D124" s="320"/>
      <c r="E124" s="320"/>
      <c r="F124" s="320"/>
      <c r="G124" s="320"/>
      <c r="H124" s="320"/>
      <c r="I124" s="320"/>
      <c r="J124" s="320"/>
      <c r="K124" s="320"/>
    </row>
    <row r="125" spans="1:11" ht="78.75" x14ac:dyDescent="0.3">
      <c r="A125" s="48" t="s">
        <v>374</v>
      </c>
      <c r="B125" s="42" t="s">
        <v>553</v>
      </c>
      <c r="C125" s="228" t="s">
        <v>554</v>
      </c>
      <c r="D125" s="39" t="s">
        <v>359</v>
      </c>
      <c r="E125" s="46" t="s">
        <v>555</v>
      </c>
      <c r="F125" s="68" t="s">
        <v>939</v>
      </c>
      <c r="G125" s="221">
        <v>2.5</v>
      </c>
      <c r="H125" s="223">
        <v>-1.3</v>
      </c>
      <c r="I125" s="224">
        <v>-1.0833333333333335</v>
      </c>
      <c r="J125" s="158" t="s">
        <v>1435</v>
      </c>
      <c r="K125" s="180" t="s">
        <v>1468</v>
      </c>
    </row>
    <row r="126" spans="1:11" x14ac:dyDescent="0.3">
      <c r="A126" s="319" t="s">
        <v>109</v>
      </c>
      <c r="B126" s="320"/>
      <c r="C126" s="320"/>
      <c r="D126" s="320"/>
      <c r="E126" s="320"/>
      <c r="F126" s="320"/>
      <c r="G126" s="320"/>
      <c r="H126" s="320"/>
      <c r="I126" s="320"/>
      <c r="J126" s="320"/>
      <c r="K126" s="320"/>
    </row>
    <row r="127" spans="1:11" ht="236.25" x14ac:dyDescent="0.3">
      <c r="A127" s="48" t="s">
        <v>374</v>
      </c>
      <c r="B127" s="42" t="s">
        <v>556</v>
      </c>
      <c r="C127" s="228" t="s">
        <v>345</v>
      </c>
      <c r="D127" s="39" t="s">
        <v>359</v>
      </c>
      <c r="E127" s="46" t="s">
        <v>191</v>
      </c>
      <c r="F127" s="68" t="s">
        <v>191</v>
      </c>
      <c r="G127" s="221">
        <v>3</v>
      </c>
      <c r="H127" s="223">
        <v>2</v>
      </c>
      <c r="I127" s="224">
        <v>0.4</v>
      </c>
      <c r="J127" s="158" t="s">
        <v>1550</v>
      </c>
      <c r="K127" s="41" t="s">
        <v>1187</v>
      </c>
    </row>
    <row r="128" spans="1:11" ht="52.5" x14ac:dyDescent="0.3">
      <c r="A128" s="48" t="s">
        <v>377</v>
      </c>
      <c r="B128" s="42" t="s">
        <v>557</v>
      </c>
      <c r="C128" s="228" t="s">
        <v>471</v>
      </c>
      <c r="D128" s="39" t="s">
        <v>359</v>
      </c>
      <c r="E128" s="46" t="s">
        <v>191</v>
      </c>
      <c r="F128" s="68" t="s">
        <v>377</v>
      </c>
      <c r="G128" s="221">
        <v>2</v>
      </c>
      <c r="H128" s="223">
        <v>0</v>
      </c>
      <c r="I128" s="224">
        <v>0</v>
      </c>
      <c r="J128" s="158" t="s">
        <v>1435</v>
      </c>
      <c r="K128" s="179" t="s">
        <v>360</v>
      </c>
    </row>
    <row r="129" spans="1:11" x14ac:dyDescent="0.3">
      <c r="A129" s="319" t="s">
        <v>558</v>
      </c>
      <c r="B129" s="320"/>
      <c r="C129" s="320"/>
      <c r="D129" s="320"/>
      <c r="E129" s="320"/>
      <c r="F129" s="320"/>
      <c r="G129" s="320"/>
      <c r="H129" s="320"/>
      <c r="I129" s="320"/>
      <c r="J129" s="320"/>
      <c r="K129" s="320"/>
    </row>
    <row r="130" spans="1:11" ht="236.25" x14ac:dyDescent="0.3">
      <c r="A130" s="48" t="s">
        <v>374</v>
      </c>
      <c r="B130" s="42" t="s">
        <v>556</v>
      </c>
      <c r="C130" s="228" t="s">
        <v>345</v>
      </c>
      <c r="D130" s="39" t="s">
        <v>359</v>
      </c>
      <c r="E130" s="46" t="s">
        <v>191</v>
      </c>
      <c r="F130" s="43" t="s">
        <v>191</v>
      </c>
      <c r="G130" s="221">
        <v>3</v>
      </c>
      <c r="H130" s="223">
        <v>2</v>
      </c>
      <c r="I130" s="224">
        <v>0.4</v>
      </c>
      <c r="J130" s="158" t="s">
        <v>1550</v>
      </c>
      <c r="K130" s="41" t="s">
        <v>1187</v>
      </c>
    </row>
    <row r="131" spans="1:11" x14ac:dyDescent="0.3">
      <c r="A131" s="319" t="s">
        <v>259</v>
      </c>
      <c r="B131" s="320"/>
      <c r="C131" s="320"/>
      <c r="D131" s="320"/>
      <c r="E131" s="320"/>
      <c r="F131" s="320"/>
      <c r="G131" s="320"/>
      <c r="H131" s="320"/>
      <c r="I131" s="320"/>
      <c r="J131" s="320"/>
      <c r="K131" s="320"/>
    </row>
    <row r="132" spans="1:11" ht="52.5" x14ac:dyDescent="0.3">
      <c r="A132" s="48" t="s">
        <v>374</v>
      </c>
      <c r="B132" s="42" t="s">
        <v>557</v>
      </c>
      <c r="C132" s="228" t="s">
        <v>471</v>
      </c>
      <c r="D132" s="39" t="s">
        <v>359</v>
      </c>
      <c r="E132" s="46" t="s">
        <v>191</v>
      </c>
      <c r="F132" s="68" t="s">
        <v>377</v>
      </c>
      <c r="G132" s="221">
        <v>2</v>
      </c>
      <c r="H132" s="223">
        <v>0</v>
      </c>
      <c r="I132" s="224">
        <v>0</v>
      </c>
      <c r="J132" s="158" t="s">
        <v>1435</v>
      </c>
      <c r="K132" s="179" t="s">
        <v>360</v>
      </c>
    </row>
    <row r="133" spans="1:11" x14ac:dyDescent="0.3">
      <c r="A133" s="319" t="s">
        <v>111</v>
      </c>
      <c r="B133" s="320"/>
      <c r="C133" s="320"/>
      <c r="D133" s="320"/>
      <c r="E133" s="320"/>
      <c r="F133" s="320"/>
      <c r="G133" s="320"/>
      <c r="H133" s="320"/>
      <c r="I133" s="320"/>
      <c r="J133" s="320"/>
      <c r="K133" s="320"/>
    </row>
    <row r="134" spans="1:11" ht="131.25" x14ac:dyDescent="0.3">
      <c r="A134" s="48" t="s">
        <v>374</v>
      </c>
      <c r="B134" s="47" t="s">
        <v>559</v>
      </c>
      <c r="C134" s="228" t="s">
        <v>362</v>
      </c>
      <c r="D134" s="39" t="s">
        <v>359</v>
      </c>
      <c r="E134" s="46" t="s">
        <v>560</v>
      </c>
      <c r="F134" s="68" t="s">
        <v>560</v>
      </c>
      <c r="G134" s="221">
        <v>115</v>
      </c>
      <c r="H134" s="223">
        <v>-5</v>
      </c>
      <c r="I134" s="224">
        <v>-4.5454545454545456E-2</v>
      </c>
      <c r="J134" s="158" t="s">
        <v>1435</v>
      </c>
      <c r="K134" s="179" t="s">
        <v>360</v>
      </c>
    </row>
    <row r="135" spans="1:11" ht="52.5" x14ac:dyDescent="0.3">
      <c r="A135" s="48" t="s">
        <v>377</v>
      </c>
      <c r="B135" s="52" t="s">
        <v>561</v>
      </c>
      <c r="C135" s="228" t="s">
        <v>362</v>
      </c>
      <c r="D135" s="39" t="s">
        <v>359</v>
      </c>
      <c r="E135" s="46">
        <v>159</v>
      </c>
      <c r="F135" s="68">
        <v>171</v>
      </c>
      <c r="G135" s="51">
        <v>21</v>
      </c>
      <c r="H135" s="223">
        <v>150</v>
      </c>
      <c r="I135" s="224">
        <v>0.8771929824561403</v>
      </c>
      <c r="J135" s="158" t="s">
        <v>1435</v>
      </c>
      <c r="K135" s="180" t="s">
        <v>1469</v>
      </c>
    </row>
    <row r="136" spans="1:11" ht="105" x14ac:dyDescent="0.3">
      <c r="A136" s="48" t="s">
        <v>266</v>
      </c>
      <c r="B136" s="52" t="s">
        <v>562</v>
      </c>
      <c r="C136" s="228" t="s">
        <v>362</v>
      </c>
      <c r="D136" s="39" t="s">
        <v>359</v>
      </c>
      <c r="E136" s="46">
        <v>925</v>
      </c>
      <c r="F136" s="68">
        <v>979</v>
      </c>
      <c r="G136" s="51">
        <v>157</v>
      </c>
      <c r="H136" s="223">
        <v>822</v>
      </c>
      <c r="I136" s="224">
        <v>0.83963227783452499</v>
      </c>
      <c r="J136" s="158" t="s">
        <v>1435</v>
      </c>
      <c r="K136" s="180" t="s">
        <v>1469</v>
      </c>
    </row>
    <row r="137" spans="1:11" ht="191.25" customHeight="1" x14ac:dyDescent="0.3">
      <c r="A137" s="48" t="s">
        <v>382</v>
      </c>
      <c r="B137" s="42" t="s">
        <v>563</v>
      </c>
      <c r="C137" s="228" t="s">
        <v>345</v>
      </c>
      <c r="D137" s="39" t="s">
        <v>359</v>
      </c>
      <c r="E137" s="46" t="s">
        <v>228</v>
      </c>
      <c r="F137" s="68" t="s">
        <v>228</v>
      </c>
      <c r="G137" s="221">
        <v>46.5</v>
      </c>
      <c r="H137" s="223">
        <v>53.5</v>
      </c>
      <c r="I137" s="224">
        <v>0.53500000000000003</v>
      </c>
      <c r="J137" s="220" t="s">
        <v>1508</v>
      </c>
      <c r="K137" s="180" t="s">
        <v>1470</v>
      </c>
    </row>
    <row r="138" spans="1:11" ht="78.75" x14ac:dyDescent="0.3">
      <c r="A138" s="48" t="s">
        <v>191</v>
      </c>
      <c r="B138" s="52" t="s">
        <v>564</v>
      </c>
      <c r="C138" s="228" t="s">
        <v>362</v>
      </c>
      <c r="D138" s="39" t="s">
        <v>359</v>
      </c>
      <c r="E138" s="59">
        <v>9192</v>
      </c>
      <c r="F138" s="74">
        <v>9473</v>
      </c>
      <c r="G138" s="187">
        <v>9094</v>
      </c>
      <c r="H138" s="223">
        <v>379</v>
      </c>
      <c r="I138" s="224">
        <v>4.0008445054365037E-2</v>
      </c>
      <c r="J138" s="158" t="s">
        <v>1433</v>
      </c>
      <c r="K138" s="178" t="s">
        <v>1511</v>
      </c>
    </row>
    <row r="139" spans="1:11" ht="105" customHeight="1" x14ac:dyDescent="0.3">
      <c r="A139" s="48" t="s">
        <v>388</v>
      </c>
      <c r="B139" s="52" t="s">
        <v>565</v>
      </c>
      <c r="C139" s="228" t="s">
        <v>362</v>
      </c>
      <c r="D139" s="39" t="s">
        <v>359</v>
      </c>
      <c r="E139" s="59">
        <v>22449</v>
      </c>
      <c r="F139" s="74">
        <v>22752</v>
      </c>
      <c r="G139" s="187">
        <v>21465</v>
      </c>
      <c r="H139" s="223">
        <v>1287</v>
      </c>
      <c r="I139" s="224">
        <v>5.6566455696202535E-2</v>
      </c>
      <c r="J139" s="158" t="s">
        <v>1433</v>
      </c>
      <c r="K139" s="180" t="s">
        <v>1199</v>
      </c>
    </row>
    <row r="140" spans="1:11" x14ac:dyDescent="0.3">
      <c r="A140" s="319" t="s">
        <v>113</v>
      </c>
      <c r="B140" s="320"/>
      <c r="C140" s="320"/>
      <c r="D140" s="320"/>
      <c r="E140" s="320"/>
      <c r="F140" s="320"/>
      <c r="G140" s="320"/>
      <c r="H140" s="320"/>
      <c r="I140" s="320"/>
      <c r="J140" s="320"/>
      <c r="K140" s="320"/>
    </row>
    <row r="141" spans="1:11" ht="187.5" customHeight="1" x14ac:dyDescent="0.3">
      <c r="A141" s="48" t="s">
        <v>374</v>
      </c>
      <c r="B141" s="42" t="s">
        <v>627</v>
      </c>
      <c r="C141" s="228" t="s">
        <v>628</v>
      </c>
      <c r="D141" s="39" t="s">
        <v>359</v>
      </c>
      <c r="E141" s="46" t="s">
        <v>566</v>
      </c>
      <c r="F141" s="76" t="s">
        <v>1185</v>
      </c>
      <c r="G141" s="221">
        <v>20.7</v>
      </c>
      <c r="H141" s="223">
        <v>0.60000000000000142</v>
      </c>
      <c r="I141" s="224">
        <v>2.8169014084507109E-2</v>
      </c>
      <c r="J141" s="220" t="s">
        <v>1551</v>
      </c>
      <c r="K141" s="178" t="s">
        <v>1562</v>
      </c>
    </row>
    <row r="142" spans="1:11" ht="183.75" x14ac:dyDescent="0.3">
      <c r="A142" s="48" t="s">
        <v>377</v>
      </c>
      <c r="B142" s="42" t="s">
        <v>567</v>
      </c>
      <c r="C142" s="228" t="s">
        <v>345</v>
      </c>
      <c r="D142" s="39" t="s">
        <v>359</v>
      </c>
      <c r="E142" s="46" t="s">
        <v>228</v>
      </c>
      <c r="F142" s="43" t="s">
        <v>228</v>
      </c>
      <c r="G142" s="221">
        <v>0</v>
      </c>
      <c r="H142" s="223">
        <v>0</v>
      </c>
      <c r="I142" s="224">
        <v>0</v>
      </c>
      <c r="J142" s="220" t="s">
        <v>1580</v>
      </c>
      <c r="K142" s="180" t="s">
        <v>1581</v>
      </c>
    </row>
    <row r="143" spans="1:11" x14ac:dyDescent="0.3">
      <c r="A143" s="319" t="s">
        <v>69</v>
      </c>
      <c r="B143" s="320"/>
      <c r="C143" s="320"/>
      <c r="D143" s="320"/>
      <c r="E143" s="320"/>
      <c r="F143" s="320"/>
      <c r="G143" s="320"/>
      <c r="H143" s="320"/>
      <c r="I143" s="320"/>
      <c r="J143" s="320"/>
      <c r="K143" s="320"/>
    </row>
    <row r="144" spans="1:11" ht="152.25" customHeight="1" x14ac:dyDescent="0.3">
      <c r="A144" s="48" t="s">
        <v>374</v>
      </c>
      <c r="B144" s="52" t="s">
        <v>629</v>
      </c>
      <c r="C144" s="228" t="s">
        <v>362</v>
      </c>
      <c r="D144" s="39" t="s">
        <v>359</v>
      </c>
      <c r="E144" s="46">
        <v>2880</v>
      </c>
      <c r="F144" s="68">
        <v>10343</v>
      </c>
      <c r="G144" s="221">
        <v>23381</v>
      </c>
      <c r="H144" s="223">
        <v>-13038</v>
      </c>
      <c r="I144" s="224">
        <v>-1.2605626994102292</v>
      </c>
      <c r="J144" s="158" t="s">
        <v>1435</v>
      </c>
      <c r="K144" s="267" t="s">
        <v>1572</v>
      </c>
    </row>
    <row r="145" spans="1:11" s="295" customFormat="1" ht="283.5" customHeight="1" x14ac:dyDescent="0.3">
      <c r="A145" s="296" t="s">
        <v>377</v>
      </c>
      <c r="B145" s="297" t="s">
        <v>568</v>
      </c>
      <c r="C145" s="298" t="s">
        <v>345</v>
      </c>
      <c r="D145" s="299" t="s">
        <v>359</v>
      </c>
      <c r="E145" s="300" t="s">
        <v>569</v>
      </c>
      <c r="F145" s="301" t="s">
        <v>659</v>
      </c>
      <c r="G145" s="302">
        <v>79.5</v>
      </c>
      <c r="H145" s="303">
        <f>F145-G145</f>
        <v>-9.9000000000000057</v>
      </c>
      <c r="I145" s="304">
        <v>-0.14199999999999999</v>
      </c>
      <c r="J145" s="305" t="s">
        <v>1577</v>
      </c>
      <c r="K145" s="306" t="s">
        <v>1579</v>
      </c>
    </row>
    <row r="146" spans="1:11" s="295" customFormat="1" ht="246" customHeight="1" x14ac:dyDescent="0.3">
      <c r="A146" s="296" t="s">
        <v>266</v>
      </c>
      <c r="B146" s="297" t="s">
        <v>570</v>
      </c>
      <c r="C146" s="298" t="s">
        <v>345</v>
      </c>
      <c r="D146" s="299" t="s">
        <v>359</v>
      </c>
      <c r="E146" s="300" t="s">
        <v>571</v>
      </c>
      <c r="F146" s="301" t="s">
        <v>660</v>
      </c>
      <c r="G146" s="302">
        <v>74.8</v>
      </c>
      <c r="H146" s="303">
        <f>F146-G146</f>
        <v>1.6000000000000085</v>
      </c>
      <c r="I146" s="304">
        <v>2.1000000000000001E-2</v>
      </c>
      <c r="J146" s="305" t="s">
        <v>1576</v>
      </c>
      <c r="K146" s="306" t="s">
        <v>1578</v>
      </c>
    </row>
    <row r="147" spans="1:11" x14ac:dyDescent="0.3">
      <c r="A147" s="319" t="s">
        <v>116</v>
      </c>
      <c r="B147" s="320"/>
      <c r="C147" s="320"/>
      <c r="D147" s="320"/>
      <c r="E147" s="320"/>
      <c r="F147" s="320"/>
      <c r="G147" s="320"/>
      <c r="H147" s="320"/>
      <c r="I147" s="320"/>
      <c r="J147" s="320"/>
      <c r="K147" s="320"/>
    </row>
    <row r="148" spans="1:11" ht="288.75" x14ac:dyDescent="0.3">
      <c r="A148" s="229">
        <v>1</v>
      </c>
      <c r="B148" s="42" t="s">
        <v>572</v>
      </c>
      <c r="C148" s="228" t="s">
        <v>345</v>
      </c>
      <c r="D148" s="39" t="s">
        <v>359</v>
      </c>
      <c r="E148" s="63">
        <v>47</v>
      </c>
      <c r="F148" s="77">
        <v>77</v>
      </c>
      <c r="G148" s="221">
        <v>85</v>
      </c>
      <c r="H148" s="223">
        <v>-8</v>
      </c>
      <c r="I148" s="224">
        <v>-0.1038961038961039</v>
      </c>
      <c r="J148" s="158" t="s">
        <v>1552</v>
      </c>
      <c r="K148" s="267" t="s">
        <v>1565</v>
      </c>
    </row>
    <row r="149" spans="1:11" ht="105" x14ac:dyDescent="0.3">
      <c r="A149" s="229">
        <v>2</v>
      </c>
      <c r="B149" s="42" t="s">
        <v>573</v>
      </c>
      <c r="C149" s="228" t="s">
        <v>345</v>
      </c>
      <c r="D149" s="39" t="s">
        <v>359</v>
      </c>
      <c r="E149" s="46" t="s">
        <v>453</v>
      </c>
      <c r="F149" s="68" t="s">
        <v>228</v>
      </c>
      <c r="G149" s="221">
        <v>100</v>
      </c>
      <c r="H149" s="223">
        <v>0</v>
      </c>
      <c r="I149" s="224">
        <v>0</v>
      </c>
      <c r="J149" s="158" t="s">
        <v>1553</v>
      </c>
      <c r="K149" s="180" t="s">
        <v>360</v>
      </c>
    </row>
    <row r="150" spans="1:11" x14ac:dyDescent="0.3">
      <c r="A150" s="319" t="s">
        <v>118</v>
      </c>
      <c r="B150" s="320"/>
      <c r="C150" s="320"/>
      <c r="D150" s="320"/>
      <c r="E150" s="320"/>
      <c r="F150" s="320"/>
      <c r="G150" s="320"/>
      <c r="H150" s="320"/>
      <c r="I150" s="320"/>
      <c r="J150" s="320"/>
      <c r="K150" s="320"/>
    </row>
    <row r="151" spans="1:11" ht="231" customHeight="1" x14ac:dyDescent="0.3">
      <c r="A151" s="228">
        <v>1</v>
      </c>
      <c r="B151" s="42" t="s">
        <v>574</v>
      </c>
      <c r="C151" s="228" t="s">
        <v>345</v>
      </c>
      <c r="D151" s="39" t="s">
        <v>359</v>
      </c>
      <c r="E151" s="44">
        <v>95</v>
      </c>
      <c r="F151" s="73">
        <v>100</v>
      </c>
      <c r="G151" s="221">
        <v>17.62</v>
      </c>
      <c r="H151" s="223">
        <v>82.38</v>
      </c>
      <c r="I151" s="224">
        <v>0.82379999999999998</v>
      </c>
      <c r="J151" s="158" t="s">
        <v>1554</v>
      </c>
      <c r="K151" s="180" t="s">
        <v>1471</v>
      </c>
    </row>
    <row r="152" spans="1:11" ht="168.75" customHeight="1" x14ac:dyDescent="0.3">
      <c r="A152" s="48" t="s">
        <v>377</v>
      </c>
      <c r="B152" s="42" t="s">
        <v>575</v>
      </c>
      <c r="C152" s="228" t="s">
        <v>345</v>
      </c>
      <c r="D152" s="39" t="s">
        <v>359</v>
      </c>
      <c r="E152" s="46" t="s">
        <v>453</v>
      </c>
      <c r="F152" s="68" t="s">
        <v>228</v>
      </c>
      <c r="G152" s="221">
        <v>100</v>
      </c>
      <c r="H152" s="223">
        <v>0</v>
      </c>
      <c r="I152" s="224">
        <v>0</v>
      </c>
      <c r="J152" s="158" t="s">
        <v>1555</v>
      </c>
      <c r="K152" s="179" t="s">
        <v>360</v>
      </c>
    </row>
    <row r="153" spans="1:11" x14ac:dyDescent="0.3">
      <c r="A153" s="319" t="s">
        <v>75</v>
      </c>
      <c r="B153" s="320"/>
      <c r="C153" s="320"/>
      <c r="D153" s="320"/>
      <c r="E153" s="320"/>
      <c r="F153" s="320"/>
      <c r="G153" s="320"/>
      <c r="H153" s="320"/>
      <c r="I153" s="320"/>
      <c r="J153" s="320"/>
      <c r="K153" s="320"/>
    </row>
    <row r="154" spans="1:11" ht="105" x14ac:dyDescent="0.3">
      <c r="A154" s="228">
        <v>1</v>
      </c>
      <c r="B154" s="42" t="s">
        <v>576</v>
      </c>
      <c r="C154" s="228" t="s">
        <v>554</v>
      </c>
      <c r="D154" s="39" t="s">
        <v>359</v>
      </c>
      <c r="E154" s="46" t="s">
        <v>577</v>
      </c>
      <c r="F154" s="68" t="s">
        <v>661</v>
      </c>
      <c r="G154" s="221">
        <v>195.45</v>
      </c>
      <c r="H154" s="223">
        <v>-43.589999999999975</v>
      </c>
      <c r="I154" s="224">
        <v>-0.28704069537732102</v>
      </c>
      <c r="J154" s="158" t="s">
        <v>1437</v>
      </c>
      <c r="K154" s="180" t="s">
        <v>1476</v>
      </c>
    </row>
    <row r="155" spans="1:11" ht="315" x14ac:dyDescent="0.3">
      <c r="A155" s="228">
        <v>2</v>
      </c>
      <c r="B155" s="42" t="s">
        <v>578</v>
      </c>
      <c r="C155" s="228" t="s">
        <v>345</v>
      </c>
      <c r="D155" s="39" t="s">
        <v>359</v>
      </c>
      <c r="E155" s="63">
        <v>22</v>
      </c>
      <c r="F155" s="77">
        <v>61</v>
      </c>
      <c r="G155" s="221">
        <v>53.67</v>
      </c>
      <c r="H155" s="223">
        <v>7.3299999999999983</v>
      </c>
      <c r="I155" s="224">
        <v>0.12016393442622948</v>
      </c>
      <c r="J155" s="158" t="s">
        <v>1556</v>
      </c>
      <c r="K155" s="180" t="s">
        <v>1472</v>
      </c>
    </row>
    <row r="156" spans="1:11" ht="262.5" customHeight="1" x14ac:dyDescent="0.3">
      <c r="A156" s="228">
        <v>3</v>
      </c>
      <c r="B156" s="42" t="s">
        <v>579</v>
      </c>
      <c r="C156" s="228" t="s">
        <v>345</v>
      </c>
      <c r="D156" s="39" t="s">
        <v>359</v>
      </c>
      <c r="E156" s="63">
        <v>5</v>
      </c>
      <c r="F156" s="77">
        <v>22</v>
      </c>
      <c r="G156" s="221">
        <v>16.8</v>
      </c>
      <c r="H156" s="223">
        <v>5.1999999999999993</v>
      </c>
      <c r="I156" s="224">
        <v>0.23636363636363633</v>
      </c>
      <c r="J156" s="158" t="s">
        <v>1557</v>
      </c>
      <c r="K156" s="180" t="s">
        <v>1473</v>
      </c>
    </row>
    <row r="157" spans="1:11" x14ac:dyDescent="0.3">
      <c r="A157" s="319" t="s">
        <v>122</v>
      </c>
      <c r="B157" s="320"/>
      <c r="C157" s="320"/>
      <c r="D157" s="320"/>
      <c r="E157" s="320"/>
      <c r="F157" s="320"/>
      <c r="G157" s="320"/>
      <c r="H157" s="320"/>
      <c r="I157" s="320"/>
      <c r="J157" s="320"/>
      <c r="K157" s="320"/>
    </row>
    <row r="158" spans="1:11" ht="131.25" x14ac:dyDescent="0.3">
      <c r="A158" s="48" t="s">
        <v>374</v>
      </c>
      <c r="B158" s="42" t="s">
        <v>580</v>
      </c>
      <c r="C158" s="228" t="s">
        <v>345</v>
      </c>
      <c r="D158" s="39" t="s">
        <v>359</v>
      </c>
      <c r="E158" s="46" t="s">
        <v>228</v>
      </c>
      <c r="F158" s="68" t="s">
        <v>228</v>
      </c>
      <c r="G158" s="221">
        <v>100</v>
      </c>
      <c r="H158" s="223">
        <v>0</v>
      </c>
      <c r="I158" s="224">
        <v>0</v>
      </c>
      <c r="J158" s="220" t="s">
        <v>1509</v>
      </c>
      <c r="K158" s="179" t="s">
        <v>360</v>
      </c>
    </row>
    <row r="159" spans="1:11" ht="168.75" customHeight="1" x14ac:dyDescent="0.3">
      <c r="A159" s="48" t="s">
        <v>377</v>
      </c>
      <c r="B159" s="42" t="s">
        <v>581</v>
      </c>
      <c r="C159" s="228" t="s">
        <v>345</v>
      </c>
      <c r="D159" s="39" t="s">
        <v>348</v>
      </c>
      <c r="E159" s="46" t="s">
        <v>394</v>
      </c>
      <c r="F159" s="68" t="s">
        <v>388</v>
      </c>
      <c r="G159" s="221">
        <v>37.200000000000003</v>
      </c>
      <c r="H159" s="223">
        <v>-31.200000000000003</v>
      </c>
      <c r="I159" s="224">
        <v>-5.2</v>
      </c>
      <c r="J159" s="158" t="s">
        <v>1559</v>
      </c>
      <c r="K159" s="180" t="s">
        <v>1474</v>
      </c>
    </row>
    <row r="160" spans="1:11" ht="288.75" x14ac:dyDescent="0.3">
      <c r="A160" s="48" t="s">
        <v>266</v>
      </c>
      <c r="B160" s="42" t="s">
        <v>582</v>
      </c>
      <c r="C160" s="228" t="s">
        <v>345</v>
      </c>
      <c r="D160" s="39" t="s">
        <v>359</v>
      </c>
      <c r="E160" s="64">
        <v>86.5</v>
      </c>
      <c r="F160" s="72">
        <v>87</v>
      </c>
      <c r="G160" s="221">
        <v>88.2</v>
      </c>
      <c r="H160" s="223">
        <v>-1.2000000000000028</v>
      </c>
      <c r="I160" s="224">
        <v>-1.3793103448275895E-2</v>
      </c>
      <c r="J160" s="158" t="s">
        <v>1558</v>
      </c>
      <c r="K160" s="179" t="s">
        <v>360</v>
      </c>
    </row>
    <row r="161" spans="1:11" x14ac:dyDescent="0.3">
      <c r="A161" s="319" t="s">
        <v>124</v>
      </c>
      <c r="B161" s="320"/>
      <c r="C161" s="320"/>
      <c r="D161" s="320"/>
      <c r="E161" s="320"/>
      <c r="F161" s="320"/>
      <c r="G161" s="320"/>
      <c r="H161" s="320"/>
      <c r="I161" s="320"/>
      <c r="J161" s="320"/>
      <c r="K161" s="320"/>
    </row>
    <row r="162" spans="1:11" ht="236.25" customHeight="1" x14ac:dyDescent="0.3">
      <c r="A162" s="48" t="s">
        <v>374</v>
      </c>
      <c r="B162" s="42" t="s">
        <v>583</v>
      </c>
      <c r="C162" s="228" t="s">
        <v>345</v>
      </c>
      <c r="D162" s="39" t="s">
        <v>359</v>
      </c>
      <c r="E162" s="46" t="s">
        <v>491</v>
      </c>
      <c r="F162" s="68" t="s">
        <v>506</v>
      </c>
      <c r="G162" s="221">
        <v>0</v>
      </c>
      <c r="H162" s="223">
        <v>50</v>
      </c>
      <c r="I162" s="224">
        <v>1</v>
      </c>
      <c r="J162" s="158" t="s">
        <v>1437</v>
      </c>
      <c r="K162" s="179" t="s">
        <v>1475</v>
      </c>
    </row>
    <row r="163" spans="1:11" ht="131.25" x14ac:dyDescent="0.3">
      <c r="A163" s="48" t="s">
        <v>377</v>
      </c>
      <c r="B163" s="42" t="s">
        <v>584</v>
      </c>
      <c r="C163" s="228" t="s">
        <v>345</v>
      </c>
      <c r="D163" s="39" t="s">
        <v>359</v>
      </c>
      <c r="E163" s="46" t="s">
        <v>228</v>
      </c>
      <c r="F163" s="68" t="s">
        <v>228</v>
      </c>
      <c r="G163" s="221">
        <v>50</v>
      </c>
      <c r="H163" s="223">
        <v>50</v>
      </c>
      <c r="I163" s="224">
        <v>0.5</v>
      </c>
      <c r="J163" s="158" t="s">
        <v>1560</v>
      </c>
      <c r="K163" s="180" t="s">
        <v>1380</v>
      </c>
    </row>
    <row r="164" spans="1:11" ht="183.75" x14ac:dyDescent="0.3">
      <c r="A164" s="48" t="s">
        <v>266</v>
      </c>
      <c r="B164" s="42" t="s">
        <v>585</v>
      </c>
      <c r="C164" s="228" t="s">
        <v>345</v>
      </c>
      <c r="D164" s="39" t="s">
        <v>359</v>
      </c>
      <c r="E164" s="46" t="s">
        <v>228</v>
      </c>
      <c r="F164" s="68" t="s">
        <v>228</v>
      </c>
      <c r="G164" s="221">
        <v>100</v>
      </c>
      <c r="H164" s="223">
        <v>0</v>
      </c>
      <c r="I164" s="224">
        <v>0</v>
      </c>
      <c r="J164" s="158" t="s">
        <v>1561</v>
      </c>
      <c r="K164" s="220" t="s">
        <v>360</v>
      </c>
    </row>
    <row r="165" spans="1:11" ht="183.75" x14ac:dyDescent="0.3">
      <c r="A165" s="48" t="s">
        <v>382</v>
      </c>
      <c r="B165" s="42" t="s">
        <v>586</v>
      </c>
      <c r="C165" s="228" t="s">
        <v>345</v>
      </c>
      <c r="D165" s="39" t="s">
        <v>359</v>
      </c>
      <c r="E165" s="46" t="s">
        <v>228</v>
      </c>
      <c r="F165" s="68" t="s">
        <v>228</v>
      </c>
      <c r="G165" s="221">
        <v>100</v>
      </c>
      <c r="H165" s="223">
        <v>0</v>
      </c>
      <c r="I165" s="224">
        <v>0</v>
      </c>
      <c r="J165" s="220" t="s">
        <v>1510</v>
      </c>
      <c r="K165" s="179" t="s">
        <v>360</v>
      </c>
    </row>
    <row r="166" spans="1:11" ht="131.25" x14ac:dyDescent="0.3">
      <c r="A166" s="48" t="s">
        <v>191</v>
      </c>
      <c r="B166" s="42" t="s">
        <v>631</v>
      </c>
      <c r="C166" s="73" t="s">
        <v>471</v>
      </c>
      <c r="D166" s="39" t="s">
        <v>359</v>
      </c>
      <c r="E166" s="46"/>
      <c r="F166" s="68" t="s">
        <v>388</v>
      </c>
      <c r="G166" s="221">
        <v>6</v>
      </c>
      <c r="H166" s="223">
        <v>0</v>
      </c>
      <c r="I166" s="224">
        <v>0</v>
      </c>
      <c r="J166" s="158" t="s">
        <v>1435</v>
      </c>
      <c r="K166" s="179" t="s">
        <v>360</v>
      </c>
    </row>
    <row r="167" spans="1:11" x14ac:dyDescent="0.3">
      <c r="A167" s="319" t="s">
        <v>80</v>
      </c>
      <c r="B167" s="320"/>
      <c r="C167" s="320"/>
      <c r="D167" s="320"/>
      <c r="E167" s="320"/>
      <c r="F167" s="320"/>
      <c r="G167" s="320"/>
      <c r="H167" s="320"/>
      <c r="I167" s="320"/>
      <c r="J167" s="320"/>
      <c r="K167" s="320"/>
    </row>
    <row r="168" spans="1:11" ht="210" x14ac:dyDescent="0.3">
      <c r="A168" s="48" t="s">
        <v>374</v>
      </c>
      <c r="B168" s="47" t="s">
        <v>587</v>
      </c>
      <c r="C168" s="228" t="s">
        <v>471</v>
      </c>
      <c r="D168" s="39" t="s">
        <v>359</v>
      </c>
      <c r="E168" s="46" t="s">
        <v>374</v>
      </c>
      <c r="F168" s="70">
        <v>1</v>
      </c>
      <c r="G168" s="221">
        <v>1</v>
      </c>
      <c r="H168" s="223">
        <v>0</v>
      </c>
      <c r="I168" s="224">
        <v>0</v>
      </c>
      <c r="J168" s="158" t="s">
        <v>1436</v>
      </c>
      <c r="K168" s="179" t="s">
        <v>360</v>
      </c>
    </row>
    <row r="169" spans="1:11" x14ac:dyDescent="0.3">
      <c r="A169" s="319" t="s">
        <v>588</v>
      </c>
      <c r="B169" s="320"/>
      <c r="C169" s="320"/>
      <c r="D169" s="320"/>
      <c r="E169" s="320"/>
      <c r="F169" s="320"/>
      <c r="G169" s="320"/>
      <c r="H169" s="320"/>
      <c r="I169" s="320"/>
      <c r="J169" s="320"/>
      <c r="K169" s="320"/>
    </row>
    <row r="170" spans="1:11" ht="105" x14ac:dyDescent="0.3">
      <c r="A170" s="48" t="s">
        <v>374</v>
      </c>
      <c r="B170" s="47" t="s">
        <v>589</v>
      </c>
      <c r="C170" s="228" t="s">
        <v>471</v>
      </c>
      <c r="D170" s="39" t="s">
        <v>359</v>
      </c>
      <c r="E170" s="46" t="s">
        <v>417</v>
      </c>
      <c r="F170" s="68" t="s">
        <v>266</v>
      </c>
      <c r="G170" s="221">
        <v>3</v>
      </c>
      <c r="H170" s="223">
        <v>0</v>
      </c>
      <c r="I170" s="224">
        <v>0</v>
      </c>
      <c r="J170" s="158" t="s">
        <v>1436</v>
      </c>
      <c r="K170" s="41" t="s">
        <v>1188</v>
      </c>
    </row>
    <row r="171" spans="1:11" x14ac:dyDescent="0.3">
      <c r="A171" s="319" t="s">
        <v>590</v>
      </c>
      <c r="B171" s="320"/>
      <c r="C171" s="320"/>
      <c r="D171" s="320"/>
      <c r="E171" s="320"/>
      <c r="F171" s="320"/>
      <c r="G171" s="320"/>
      <c r="H171" s="320"/>
      <c r="I171" s="320"/>
      <c r="J171" s="320"/>
      <c r="K171" s="320"/>
    </row>
    <row r="172" spans="1:11" ht="78.75" x14ac:dyDescent="0.3">
      <c r="A172" s="48" t="s">
        <v>374</v>
      </c>
      <c r="B172" s="55" t="s">
        <v>591</v>
      </c>
      <c r="C172" s="229" t="s">
        <v>471</v>
      </c>
      <c r="D172" s="39" t="s">
        <v>359</v>
      </c>
      <c r="E172" s="57">
        <v>2</v>
      </c>
      <c r="F172" s="67" t="s">
        <v>377</v>
      </c>
      <c r="G172" s="221">
        <v>2</v>
      </c>
      <c r="H172" s="223">
        <v>0</v>
      </c>
      <c r="I172" s="224">
        <v>0</v>
      </c>
      <c r="J172" s="158" t="s">
        <v>1436</v>
      </c>
      <c r="K172" s="180" t="s">
        <v>1193</v>
      </c>
    </row>
    <row r="173" spans="1:11" ht="120" customHeight="1" x14ac:dyDescent="0.3">
      <c r="A173" s="48" t="s">
        <v>377</v>
      </c>
      <c r="B173" s="55" t="s">
        <v>632</v>
      </c>
      <c r="C173" s="229" t="s">
        <v>471</v>
      </c>
      <c r="D173" s="39" t="s">
        <v>359</v>
      </c>
      <c r="E173" s="57"/>
      <c r="F173" s="67" t="s">
        <v>514</v>
      </c>
      <c r="G173" s="221">
        <v>0</v>
      </c>
      <c r="H173" s="223">
        <v>0</v>
      </c>
      <c r="I173" s="224" t="e">
        <v>#DIV/0!</v>
      </c>
      <c r="J173" s="158" t="s">
        <v>1436</v>
      </c>
      <c r="K173" s="179" t="s">
        <v>1189</v>
      </c>
    </row>
    <row r="174" spans="1:11" ht="78.75" x14ac:dyDescent="0.3">
      <c r="A174" s="48" t="s">
        <v>377</v>
      </c>
      <c r="B174" s="55" t="s">
        <v>592</v>
      </c>
      <c r="C174" s="229" t="s">
        <v>471</v>
      </c>
      <c r="D174" s="39" t="s">
        <v>359</v>
      </c>
      <c r="E174" s="57">
        <v>16</v>
      </c>
      <c r="F174" s="67" t="s">
        <v>430</v>
      </c>
      <c r="G174" s="221">
        <v>19</v>
      </c>
      <c r="H174" s="223">
        <v>3</v>
      </c>
      <c r="I174" s="224">
        <v>0.13636363636363635</v>
      </c>
      <c r="J174" s="158" t="s">
        <v>1436</v>
      </c>
      <c r="K174" s="180" t="s">
        <v>1573</v>
      </c>
    </row>
    <row r="175" spans="1:11" ht="78.75" x14ac:dyDescent="0.3">
      <c r="A175" s="48" t="s">
        <v>266</v>
      </c>
      <c r="B175" s="55" t="s">
        <v>593</v>
      </c>
      <c r="C175" s="229" t="s">
        <v>471</v>
      </c>
      <c r="D175" s="39" t="s">
        <v>359</v>
      </c>
      <c r="E175" s="57">
        <v>2</v>
      </c>
      <c r="F175" s="67" t="s">
        <v>406</v>
      </c>
      <c r="G175" s="221">
        <v>9</v>
      </c>
      <c r="H175" s="223">
        <v>3</v>
      </c>
      <c r="I175" s="224">
        <v>0.25</v>
      </c>
      <c r="J175" s="158" t="s">
        <v>1436</v>
      </c>
      <c r="K175" s="180" t="s">
        <v>1574</v>
      </c>
    </row>
    <row r="176" spans="1:11" x14ac:dyDescent="0.3">
      <c r="A176" s="319" t="s">
        <v>74</v>
      </c>
      <c r="B176" s="320"/>
      <c r="C176" s="320"/>
      <c r="D176" s="320"/>
      <c r="E176" s="320"/>
      <c r="F176" s="320"/>
      <c r="G176" s="320"/>
      <c r="H176" s="320"/>
      <c r="I176" s="320"/>
      <c r="J176" s="320"/>
      <c r="K176" s="320"/>
    </row>
    <row r="177" spans="1:11" ht="131.25" x14ac:dyDescent="0.3">
      <c r="A177" s="48" t="s">
        <v>374</v>
      </c>
      <c r="B177" s="52" t="s">
        <v>594</v>
      </c>
      <c r="C177" s="228" t="s">
        <v>471</v>
      </c>
      <c r="D177" s="39" t="s">
        <v>359</v>
      </c>
      <c r="E177" s="46">
        <v>1</v>
      </c>
      <c r="F177" s="68">
        <v>2</v>
      </c>
      <c r="G177" s="221">
        <v>2</v>
      </c>
      <c r="H177" s="223">
        <v>0</v>
      </c>
      <c r="I177" s="224">
        <v>0</v>
      </c>
      <c r="J177" s="158" t="s">
        <v>1435</v>
      </c>
      <c r="K177" s="179" t="s">
        <v>360</v>
      </c>
    </row>
    <row r="178" spans="1:11" x14ac:dyDescent="0.3">
      <c r="A178" s="319" t="s">
        <v>76</v>
      </c>
      <c r="B178" s="320"/>
      <c r="C178" s="320"/>
      <c r="D178" s="320"/>
      <c r="E178" s="320"/>
      <c r="F178" s="320"/>
      <c r="G178" s="320"/>
      <c r="H178" s="320"/>
      <c r="I178" s="320"/>
      <c r="J178" s="320"/>
      <c r="K178" s="320"/>
    </row>
    <row r="179" spans="1:11" ht="105" x14ac:dyDescent="0.3">
      <c r="A179" s="48" t="s">
        <v>374</v>
      </c>
      <c r="B179" s="42" t="s">
        <v>595</v>
      </c>
      <c r="C179" s="228" t="s">
        <v>471</v>
      </c>
      <c r="D179" s="39" t="s">
        <v>359</v>
      </c>
      <c r="E179" s="64">
        <v>4</v>
      </c>
      <c r="F179" s="54">
        <v>5</v>
      </c>
      <c r="G179" s="221">
        <v>5</v>
      </c>
      <c r="H179" s="223">
        <v>0</v>
      </c>
      <c r="I179" s="224">
        <v>0</v>
      </c>
      <c r="J179" s="158" t="s">
        <v>1435</v>
      </c>
      <c r="K179" s="179" t="s">
        <v>360</v>
      </c>
    </row>
    <row r="180" spans="1:11" x14ac:dyDescent="0.3">
      <c r="A180" s="319" t="s">
        <v>72</v>
      </c>
      <c r="B180" s="320"/>
      <c r="C180" s="320"/>
      <c r="D180" s="320"/>
      <c r="E180" s="320"/>
      <c r="F180" s="320"/>
      <c r="G180" s="320"/>
      <c r="H180" s="320"/>
      <c r="I180" s="320"/>
      <c r="J180" s="320"/>
      <c r="K180" s="320"/>
    </row>
    <row r="181" spans="1:11" ht="131.25" x14ac:dyDescent="0.3">
      <c r="A181" s="48" t="s">
        <v>374</v>
      </c>
      <c r="B181" s="40" t="s">
        <v>596</v>
      </c>
      <c r="C181" s="228" t="s">
        <v>471</v>
      </c>
      <c r="D181" s="39" t="s">
        <v>359</v>
      </c>
      <c r="E181" s="64">
        <v>3</v>
      </c>
      <c r="F181" s="72">
        <v>6</v>
      </c>
      <c r="G181" s="221">
        <v>6</v>
      </c>
      <c r="H181" s="223">
        <v>0</v>
      </c>
      <c r="I181" s="224">
        <v>0</v>
      </c>
      <c r="J181" s="158" t="s">
        <v>1435</v>
      </c>
      <c r="K181" s="179" t="s">
        <v>360</v>
      </c>
    </row>
    <row r="182" spans="1:11" x14ac:dyDescent="0.3">
      <c r="A182" s="319" t="s">
        <v>127</v>
      </c>
      <c r="B182" s="320"/>
      <c r="C182" s="320"/>
      <c r="D182" s="320"/>
      <c r="E182" s="320"/>
      <c r="F182" s="320"/>
      <c r="G182" s="320"/>
      <c r="H182" s="320"/>
      <c r="I182" s="320"/>
      <c r="J182" s="320"/>
      <c r="K182" s="320"/>
    </row>
    <row r="183" spans="1:11" ht="105" x14ac:dyDescent="0.3">
      <c r="A183" s="48" t="s">
        <v>374</v>
      </c>
      <c r="B183" s="42" t="s">
        <v>597</v>
      </c>
      <c r="C183" s="228" t="s">
        <v>345</v>
      </c>
      <c r="D183" s="39" t="s">
        <v>359</v>
      </c>
      <c r="E183" s="46" t="s">
        <v>228</v>
      </c>
      <c r="F183" s="68" t="s">
        <v>228</v>
      </c>
      <c r="G183" s="221">
        <v>100</v>
      </c>
      <c r="H183" s="223">
        <v>0</v>
      </c>
      <c r="I183" s="224">
        <v>0</v>
      </c>
      <c r="J183" s="158" t="s">
        <v>1515</v>
      </c>
      <c r="K183" s="179" t="s">
        <v>360</v>
      </c>
    </row>
    <row r="184" spans="1:11" x14ac:dyDescent="0.3">
      <c r="A184" s="319" t="s">
        <v>129</v>
      </c>
      <c r="B184" s="320"/>
      <c r="C184" s="320"/>
      <c r="D184" s="320"/>
      <c r="E184" s="320"/>
      <c r="F184" s="320"/>
      <c r="G184" s="320"/>
      <c r="H184" s="320"/>
      <c r="I184" s="320"/>
      <c r="J184" s="320"/>
      <c r="K184" s="320"/>
    </row>
    <row r="185" spans="1:11" ht="52.5" x14ac:dyDescent="0.3">
      <c r="A185" s="48" t="s">
        <v>374</v>
      </c>
      <c r="B185" s="42" t="s">
        <v>598</v>
      </c>
      <c r="C185" s="228" t="s">
        <v>345</v>
      </c>
      <c r="D185" s="39" t="s">
        <v>359</v>
      </c>
      <c r="E185" s="46" t="s">
        <v>228</v>
      </c>
      <c r="F185" s="68" t="s">
        <v>228</v>
      </c>
      <c r="G185" s="221">
        <v>100</v>
      </c>
      <c r="H185" s="223">
        <v>0</v>
      </c>
      <c r="I185" s="224">
        <v>0</v>
      </c>
      <c r="J185" s="158" t="s">
        <v>1515</v>
      </c>
      <c r="K185" s="179" t="s">
        <v>360</v>
      </c>
    </row>
    <row r="186" spans="1:11" ht="78.75" x14ac:dyDescent="0.3">
      <c r="A186" s="48" t="s">
        <v>377</v>
      </c>
      <c r="B186" s="42" t="s">
        <v>599</v>
      </c>
      <c r="C186" s="228" t="s">
        <v>362</v>
      </c>
      <c r="D186" s="56" t="s">
        <v>348</v>
      </c>
      <c r="E186" s="79">
        <v>1474726</v>
      </c>
      <c r="F186" s="78">
        <v>1480563</v>
      </c>
      <c r="G186" s="187">
        <v>1480563</v>
      </c>
      <c r="H186" s="223">
        <v>0</v>
      </c>
      <c r="I186" s="224">
        <v>0</v>
      </c>
      <c r="J186" s="158" t="s">
        <v>1515</v>
      </c>
      <c r="K186" s="179" t="s">
        <v>360</v>
      </c>
    </row>
    <row r="187" spans="1:11" x14ac:dyDescent="0.3">
      <c r="A187" s="319" t="s">
        <v>304</v>
      </c>
      <c r="B187" s="320"/>
      <c r="C187" s="320"/>
      <c r="D187" s="320"/>
      <c r="E187" s="320"/>
      <c r="F187" s="320"/>
      <c r="G187" s="320"/>
      <c r="H187" s="320"/>
      <c r="I187" s="320"/>
      <c r="J187" s="320"/>
      <c r="K187" s="320"/>
    </row>
    <row r="188" spans="1:11" ht="183.75" x14ac:dyDescent="0.3">
      <c r="A188" s="48" t="s">
        <v>374</v>
      </c>
      <c r="B188" s="42" t="s">
        <v>600</v>
      </c>
      <c r="C188" s="228" t="s">
        <v>471</v>
      </c>
      <c r="D188" s="39" t="s">
        <v>348</v>
      </c>
      <c r="E188" s="46" t="s">
        <v>601</v>
      </c>
      <c r="F188" s="68" t="s">
        <v>1184</v>
      </c>
      <c r="G188" s="221">
        <v>3.84</v>
      </c>
      <c r="H188" s="223">
        <v>-0.13999999999999968</v>
      </c>
      <c r="I188" s="224">
        <v>-3.783783783783775E-2</v>
      </c>
      <c r="J188" s="158" t="s">
        <v>1515</v>
      </c>
      <c r="K188" s="180" t="s">
        <v>1526</v>
      </c>
    </row>
    <row r="189" spans="1:11" x14ac:dyDescent="0.3">
      <c r="A189" s="319" t="s">
        <v>310</v>
      </c>
      <c r="B189" s="320"/>
      <c r="C189" s="320"/>
      <c r="D189" s="320"/>
      <c r="E189" s="320"/>
      <c r="F189" s="320"/>
      <c r="G189" s="320"/>
      <c r="H189" s="320"/>
      <c r="I189" s="320"/>
      <c r="J189" s="320"/>
      <c r="K189" s="320"/>
    </row>
    <row r="190" spans="1:11" ht="183.75" x14ac:dyDescent="0.3">
      <c r="A190" s="48" t="s">
        <v>374</v>
      </c>
      <c r="B190" s="42" t="s">
        <v>602</v>
      </c>
      <c r="C190" s="228" t="s">
        <v>345</v>
      </c>
      <c r="D190" s="39" t="s">
        <v>359</v>
      </c>
      <c r="E190" s="46" t="s">
        <v>603</v>
      </c>
      <c r="F190" s="68" t="s">
        <v>633</v>
      </c>
      <c r="G190" s="188">
        <v>83.912672457442739</v>
      </c>
      <c r="H190" s="223">
        <v>-20.912672457442739</v>
      </c>
      <c r="I190" s="224">
        <v>-0.33194718186417044</v>
      </c>
      <c r="J190" s="158" t="s">
        <v>1515</v>
      </c>
      <c r="K190" s="178" t="s">
        <v>1183</v>
      </c>
    </row>
    <row r="193" spans="1:8" x14ac:dyDescent="0.3">
      <c r="A193" s="260"/>
      <c r="B193" s="260"/>
      <c r="C193" s="192"/>
      <c r="D193" s="192"/>
      <c r="E193" s="261"/>
      <c r="F193" s="262"/>
      <c r="H193" s="192"/>
    </row>
    <row r="194" spans="1:8" x14ac:dyDescent="0.3">
      <c r="A194" s="260"/>
      <c r="B194" s="260"/>
      <c r="C194" s="192"/>
      <c r="D194" s="192"/>
      <c r="E194" s="261"/>
      <c r="F194" s="262"/>
      <c r="H194" s="192"/>
    </row>
    <row r="195" spans="1:8" x14ac:dyDescent="0.3">
      <c r="A195" s="260"/>
      <c r="B195" s="260"/>
      <c r="C195" s="192"/>
      <c r="D195" s="192"/>
      <c r="E195" s="261"/>
      <c r="F195" s="262"/>
      <c r="H195" s="192"/>
    </row>
    <row r="196" spans="1:8" x14ac:dyDescent="0.3">
      <c r="A196" s="260"/>
      <c r="B196" s="260"/>
      <c r="C196" s="192"/>
      <c r="D196" s="192"/>
      <c r="E196" s="261"/>
      <c r="F196" s="262"/>
      <c r="H196" s="192"/>
    </row>
  </sheetData>
  <autoFilter ref="A10:K190"/>
  <mergeCells count="52">
    <mergeCell ref="A189:K189"/>
    <mergeCell ref="A161:K161"/>
    <mergeCell ref="A167:K167"/>
    <mergeCell ref="A169:K169"/>
    <mergeCell ref="A171:K171"/>
    <mergeCell ref="A176:K176"/>
    <mergeCell ref="A178:K178"/>
    <mergeCell ref="A180:K180"/>
    <mergeCell ref="A182:K182"/>
    <mergeCell ref="A184:K184"/>
    <mergeCell ref="A187:K187"/>
    <mergeCell ref="A121:K121"/>
    <mergeCell ref="A157:K157"/>
    <mergeCell ref="A124:K124"/>
    <mergeCell ref="A126:K126"/>
    <mergeCell ref="A129:K129"/>
    <mergeCell ref="A131:K131"/>
    <mergeCell ref="A133:K133"/>
    <mergeCell ref="A140:K140"/>
    <mergeCell ref="A143:K143"/>
    <mergeCell ref="A147:K147"/>
    <mergeCell ref="A150:K150"/>
    <mergeCell ref="A153:K153"/>
    <mergeCell ref="A100:K100"/>
    <mergeCell ref="A102:K102"/>
    <mergeCell ref="A104:K104"/>
    <mergeCell ref="A109:K109"/>
    <mergeCell ref="A118:K118"/>
    <mergeCell ref="A88:K88"/>
    <mergeCell ref="A90:K90"/>
    <mergeCell ref="A92:K92"/>
    <mergeCell ref="A94:K94"/>
    <mergeCell ref="A96:K96"/>
    <mergeCell ref="A86:K86"/>
    <mergeCell ref="H8:I8"/>
    <mergeCell ref="K8:K9"/>
    <mergeCell ref="J8:J9"/>
    <mergeCell ref="A26:K26"/>
    <mergeCell ref="A77:K77"/>
    <mergeCell ref="A79:K79"/>
    <mergeCell ref="A84:K84"/>
    <mergeCell ref="A11:K11"/>
    <mergeCell ref="A4:K4"/>
    <mergeCell ref="A5:K5"/>
    <mergeCell ref="A6:K6"/>
    <mergeCell ref="A8:A9"/>
    <mergeCell ref="B8:B9"/>
    <mergeCell ref="C8:C9"/>
    <mergeCell ref="D8:D9"/>
    <mergeCell ref="E8:E9"/>
    <mergeCell ref="F8:F9"/>
    <mergeCell ref="G8:G9"/>
  </mergeCells>
  <pageMargins left="0.7" right="0.7" top="0.75" bottom="0.75" header="0.3" footer="0.3"/>
  <pageSetup paperSize="9" scale="1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456"/>
  <sheetViews>
    <sheetView view="pageBreakPreview" zoomScale="55" zoomScaleNormal="85" zoomScaleSheetLayoutView="55" workbookViewId="0">
      <selection activeCell="J336" sqref="J336:J337"/>
    </sheetView>
  </sheetViews>
  <sheetFormatPr defaultRowHeight="12.75" x14ac:dyDescent="0.2"/>
  <cols>
    <col min="1" max="1" width="8.28515625" style="6" customWidth="1"/>
    <col min="2" max="2" width="69.7109375" style="6" customWidth="1"/>
    <col min="3" max="3" width="38.85546875" style="6" customWidth="1"/>
    <col min="4" max="4" width="10.85546875" style="6" customWidth="1"/>
    <col min="5" max="5" width="11.5703125" style="6" customWidth="1"/>
    <col min="6" max="6" width="27.140625" style="37" customWidth="1"/>
    <col min="7" max="7" width="23.28515625" style="38" customWidth="1"/>
    <col min="8" max="9" width="18.140625" style="38" customWidth="1"/>
    <col min="10" max="10" width="70" style="6" customWidth="1"/>
    <col min="11" max="11" width="23.7109375" style="38" customWidth="1"/>
    <col min="12" max="12" width="23.5703125" style="38" customWidth="1"/>
    <col min="13" max="13" width="74" style="38" customWidth="1"/>
    <col min="14" max="16" width="30.28515625" style="38" customWidth="1"/>
    <col min="17" max="16384" width="9.140625" style="6"/>
  </cols>
  <sheetData>
    <row r="1" spans="1:16" ht="23.25" x14ac:dyDescent="0.25">
      <c r="A1" s="1"/>
      <c r="B1" s="2"/>
      <c r="C1" s="1"/>
      <c r="D1" s="1"/>
      <c r="E1" s="1"/>
      <c r="F1" s="3"/>
      <c r="G1" s="126"/>
      <c r="H1" s="126"/>
      <c r="I1" s="126"/>
      <c r="J1" s="4"/>
      <c r="K1" s="126"/>
      <c r="L1" s="126"/>
      <c r="N1" s="152" t="s">
        <v>83</v>
      </c>
      <c r="O1" s="126"/>
      <c r="P1" s="126"/>
    </row>
    <row r="2" spans="1:16" ht="45" customHeight="1" x14ac:dyDescent="0.2">
      <c r="A2" s="334" t="s">
        <v>1411</v>
      </c>
      <c r="B2" s="334"/>
      <c r="C2" s="334"/>
      <c r="D2" s="334"/>
      <c r="E2" s="334"/>
      <c r="F2" s="334"/>
      <c r="G2" s="334"/>
      <c r="H2" s="334"/>
      <c r="I2" s="334"/>
      <c r="J2" s="334"/>
      <c r="K2" s="334"/>
      <c r="L2" s="334"/>
      <c r="M2" s="334"/>
      <c r="N2" s="334"/>
      <c r="O2" s="334"/>
      <c r="P2" s="334"/>
    </row>
    <row r="3" spans="1:16" ht="45" customHeight="1" x14ac:dyDescent="0.2">
      <c r="A3" s="334"/>
      <c r="B3" s="334"/>
      <c r="C3" s="334"/>
      <c r="D3" s="334"/>
      <c r="E3" s="334"/>
      <c r="F3" s="334"/>
      <c r="G3" s="334"/>
      <c r="H3" s="334"/>
      <c r="I3" s="334"/>
      <c r="J3" s="334"/>
      <c r="K3" s="334"/>
      <c r="L3" s="334"/>
      <c r="M3" s="334"/>
      <c r="N3" s="334"/>
      <c r="O3" s="334"/>
      <c r="P3" s="334"/>
    </row>
    <row r="4" spans="1:16" ht="15.75" x14ac:dyDescent="0.25">
      <c r="A4" s="1"/>
      <c r="B4" s="1"/>
      <c r="C4" s="1"/>
      <c r="D4" s="1"/>
      <c r="E4" s="1"/>
      <c r="F4" s="3"/>
      <c r="G4" s="126"/>
      <c r="H4" s="126"/>
      <c r="I4" s="126"/>
      <c r="J4" s="7"/>
      <c r="K4" s="8"/>
      <c r="L4" s="8"/>
      <c r="M4" s="8"/>
      <c r="N4" s="8"/>
      <c r="O4" s="8"/>
      <c r="P4" s="8"/>
    </row>
    <row r="5" spans="1:16" ht="75" customHeight="1" x14ac:dyDescent="0.2">
      <c r="A5" s="458" t="s">
        <v>196</v>
      </c>
      <c r="B5" s="407" t="s">
        <v>913</v>
      </c>
      <c r="C5" s="407" t="s">
        <v>197</v>
      </c>
      <c r="D5" s="460" t="s">
        <v>914</v>
      </c>
      <c r="E5" s="461"/>
      <c r="F5" s="462" t="s">
        <v>915</v>
      </c>
      <c r="G5" s="462" t="s">
        <v>923</v>
      </c>
      <c r="H5" s="464" t="s">
        <v>916</v>
      </c>
      <c r="I5" s="462" t="s">
        <v>924</v>
      </c>
      <c r="J5" s="407" t="s">
        <v>917</v>
      </c>
      <c r="K5" s="455" t="s">
        <v>925</v>
      </c>
      <c r="L5" s="455" t="s">
        <v>918</v>
      </c>
      <c r="M5" s="456" t="s">
        <v>954</v>
      </c>
      <c r="N5" s="466" t="s">
        <v>919</v>
      </c>
      <c r="O5" s="466"/>
      <c r="P5" s="466"/>
    </row>
    <row r="6" spans="1:16" ht="129.75" customHeight="1" x14ac:dyDescent="0.2">
      <c r="A6" s="459"/>
      <c r="B6" s="409"/>
      <c r="C6" s="409"/>
      <c r="D6" s="268" t="s">
        <v>1382</v>
      </c>
      <c r="E6" s="268" t="s">
        <v>1383</v>
      </c>
      <c r="F6" s="463"/>
      <c r="G6" s="463"/>
      <c r="H6" s="465"/>
      <c r="I6" s="463"/>
      <c r="J6" s="409"/>
      <c r="K6" s="455"/>
      <c r="L6" s="455"/>
      <c r="M6" s="457"/>
      <c r="N6" s="269" t="s">
        <v>920</v>
      </c>
      <c r="O6" s="269" t="s">
        <v>921</v>
      </c>
      <c r="P6" s="269" t="s">
        <v>922</v>
      </c>
    </row>
    <row r="7" spans="1:16" ht="15.75" x14ac:dyDescent="0.2">
      <c r="A7" s="234">
        <v>1</v>
      </c>
      <c r="B7" s="9">
        <v>2</v>
      </c>
      <c r="C7" s="9">
        <v>3</v>
      </c>
      <c r="D7" s="9">
        <v>4</v>
      </c>
      <c r="E7" s="9">
        <v>5</v>
      </c>
      <c r="F7" s="234">
        <v>6</v>
      </c>
      <c r="G7" s="234">
        <v>7</v>
      </c>
      <c r="H7" s="234">
        <v>8</v>
      </c>
      <c r="I7" s="234">
        <v>9</v>
      </c>
      <c r="J7" s="234">
        <v>10</v>
      </c>
      <c r="K7" s="234">
        <v>11</v>
      </c>
      <c r="L7" s="234">
        <v>12</v>
      </c>
      <c r="M7" s="234">
        <v>13</v>
      </c>
      <c r="N7" s="234">
        <v>14</v>
      </c>
      <c r="O7" s="234">
        <v>15</v>
      </c>
      <c r="P7" s="234">
        <v>16</v>
      </c>
    </row>
    <row r="8" spans="1:16" s="10" customFormat="1" ht="20.25" customHeight="1" x14ac:dyDescent="0.2">
      <c r="A8" s="414" t="s">
        <v>198</v>
      </c>
      <c r="B8" s="414"/>
      <c r="C8" s="414" t="s">
        <v>2</v>
      </c>
      <c r="D8" s="432" t="s">
        <v>199</v>
      </c>
      <c r="E8" s="432" t="s">
        <v>199</v>
      </c>
      <c r="F8" s="248" t="s">
        <v>1</v>
      </c>
      <c r="G8" s="243">
        <v>69168620.715000004</v>
      </c>
      <c r="H8" s="243">
        <v>67029845.320300005</v>
      </c>
      <c r="I8" s="243">
        <v>96.907881966430224</v>
      </c>
      <c r="J8" s="455" t="s">
        <v>199</v>
      </c>
      <c r="K8" s="455" t="s">
        <v>200</v>
      </c>
      <c r="L8" s="455" t="s">
        <v>200</v>
      </c>
      <c r="M8" s="455" t="s">
        <v>200</v>
      </c>
      <c r="N8" s="455" t="s">
        <v>200</v>
      </c>
      <c r="O8" s="455" t="s">
        <v>200</v>
      </c>
      <c r="P8" s="455" t="s">
        <v>200</v>
      </c>
    </row>
    <row r="9" spans="1:16" s="10" customFormat="1" ht="37.5" customHeight="1" x14ac:dyDescent="0.2">
      <c r="A9" s="414"/>
      <c r="B9" s="414"/>
      <c r="C9" s="414" t="s">
        <v>2</v>
      </c>
      <c r="D9" s="432"/>
      <c r="E9" s="432"/>
      <c r="F9" s="11" t="s">
        <v>201</v>
      </c>
      <c r="G9" s="243">
        <v>31174222.815000001</v>
      </c>
      <c r="H9" s="243">
        <v>30495549.673040003</v>
      </c>
      <c r="I9" s="243">
        <v>97.82296692370646</v>
      </c>
      <c r="J9" s="455"/>
      <c r="K9" s="455"/>
      <c r="L9" s="455"/>
      <c r="M9" s="455"/>
      <c r="N9" s="455"/>
      <c r="O9" s="455"/>
      <c r="P9" s="455"/>
    </row>
    <row r="10" spans="1:16" s="10" customFormat="1" ht="100.5" customHeight="1" x14ac:dyDescent="0.2">
      <c r="A10" s="414"/>
      <c r="B10" s="414"/>
      <c r="C10" s="414" t="s">
        <v>2</v>
      </c>
      <c r="D10" s="432"/>
      <c r="E10" s="432"/>
      <c r="F10" s="11" t="s">
        <v>202</v>
      </c>
      <c r="G10" s="243">
        <v>8713858.2000000011</v>
      </c>
      <c r="H10" s="243">
        <v>8147279.4472599989</v>
      </c>
      <c r="I10" s="243">
        <v>93.497957624098106</v>
      </c>
      <c r="J10" s="455"/>
      <c r="K10" s="455"/>
      <c r="L10" s="455"/>
      <c r="M10" s="455"/>
      <c r="N10" s="455"/>
      <c r="O10" s="455"/>
      <c r="P10" s="455"/>
    </row>
    <row r="11" spans="1:16" s="10" customFormat="1" ht="79.5" customHeight="1" x14ac:dyDescent="0.2">
      <c r="A11" s="414"/>
      <c r="B11" s="414"/>
      <c r="C11" s="414" t="s">
        <v>2</v>
      </c>
      <c r="D11" s="432"/>
      <c r="E11" s="432"/>
      <c r="F11" s="11" t="s">
        <v>203</v>
      </c>
      <c r="G11" s="243">
        <v>2172.6999999999998</v>
      </c>
      <c r="H11" s="243">
        <v>1799.5</v>
      </c>
      <c r="I11" s="243">
        <v>82.82321535416763</v>
      </c>
      <c r="J11" s="455"/>
      <c r="K11" s="455"/>
      <c r="L11" s="455"/>
      <c r="M11" s="455"/>
      <c r="N11" s="455"/>
      <c r="O11" s="455"/>
      <c r="P11" s="455"/>
    </row>
    <row r="12" spans="1:16" s="10" customFormat="1" ht="33.75" customHeight="1" x14ac:dyDescent="0.2">
      <c r="A12" s="414"/>
      <c r="B12" s="414"/>
      <c r="C12" s="414" t="s">
        <v>2</v>
      </c>
      <c r="D12" s="432"/>
      <c r="E12" s="432"/>
      <c r="F12" s="11" t="s">
        <v>204</v>
      </c>
      <c r="G12" s="243">
        <v>29278366.999999996</v>
      </c>
      <c r="H12" s="243">
        <v>28385216.700000003</v>
      </c>
      <c r="I12" s="243">
        <v>96.949453157684673</v>
      </c>
      <c r="J12" s="455"/>
      <c r="K12" s="455"/>
      <c r="L12" s="455"/>
      <c r="M12" s="455"/>
      <c r="N12" s="455"/>
      <c r="O12" s="455"/>
      <c r="P12" s="455"/>
    </row>
    <row r="13" spans="1:16" s="10" customFormat="1" ht="18" customHeight="1" x14ac:dyDescent="0.2">
      <c r="A13" s="414"/>
      <c r="B13" s="414"/>
      <c r="C13" s="414" t="s">
        <v>78</v>
      </c>
      <c r="D13" s="432" t="s">
        <v>199</v>
      </c>
      <c r="E13" s="432" t="s">
        <v>199</v>
      </c>
      <c r="F13" s="248" t="s">
        <v>1</v>
      </c>
      <c r="G13" s="243">
        <v>29269910.999999996</v>
      </c>
      <c r="H13" s="243">
        <v>28376747.000000004</v>
      </c>
      <c r="I13" s="243">
        <v>96.948525057011651</v>
      </c>
      <c r="J13" s="455"/>
      <c r="K13" s="455"/>
      <c r="L13" s="455"/>
      <c r="M13" s="455"/>
      <c r="N13" s="455"/>
      <c r="O13" s="455"/>
      <c r="P13" s="455"/>
    </row>
    <row r="14" spans="1:16" s="10" customFormat="1" ht="18" customHeight="1" x14ac:dyDescent="0.2">
      <c r="A14" s="414"/>
      <c r="B14" s="414"/>
      <c r="C14" s="414" t="s">
        <v>78</v>
      </c>
      <c r="D14" s="432"/>
      <c r="E14" s="432"/>
      <c r="F14" s="248" t="s">
        <v>3</v>
      </c>
      <c r="G14" s="243">
        <v>0</v>
      </c>
      <c r="H14" s="243">
        <v>0</v>
      </c>
      <c r="I14" s="243">
        <v>0</v>
      </c>
      <c r="J14" s="455"/>
      <c r="K14" s="455"/>
      <c r="L14" s="455"/>
      <c r="M14" s="455"/>
      <c r="N14" s="455"/>
      <c r="O14" s="455"/>
      <c r="P14" s="455"/>
    </row>
    <row r="15" spans="1:16" s="10" customFormat="1" ht="18" customHeight="1" x14ac:dyDescent="0.2">
      <c r="A15" s="414"/>
      <c r="B15" s="414"/>
      <c r="C15" s="414" t="s">
        <v>78</v>
      </c>
      <c r="D15" s="432"/>
      <c r="E15" s="432"/>
      <c r="F15" s="248" t="s">
        <v>5</v>
      </c>
      <c r="G15" s="243">
        <v>29269910.999999996</v>
      </c>
      <c r="H15" s="243">
        <v>28376747.000000004</v>
      </c>
      <c r="I15" s="243">
        <v>96.948525057011651</v>
      </c>
      <c r="J15" s="455"/>
      <c r="K15" s="455"/>
      <c r="L15" s="455"/>
      <c r="M15" s="455"/>
      <c r="N15" s="455"/>
      <c r="O15" s="455"/>
      <c r="P15" s="455"/>
    </row>
    <row r="16" spans="1:16" s="10" customFormat="1" ht="18" customHeight="1" x14ac:dyDescent="0.2">
      <c r="A16" s="414"/>
      <c r="B16" s="414"/>
      <c r="C16" s="414" t="s">
        <v>6</v>
      </c>
      <c r="D16" s="432" t="s">
        <v>199</v>
      </c>
      <c r="E16" s="432" t="s">
        <v>199</v>
      </c>
      <c r="F16" s="248" t="s">
        <v>1</v>
      </c>
      <c r="G16" s="243">
        <v>38880183.215000004</v>
      </c>
      <c r="H16" s="243">
        <v>38044559.120300002</v>
      </c>
      <c r="I16" s="243">
        <v>97.850771201156235</v>
      </c>
      <c r="J16" s="455"/>
      <c r="K16" s="455"/>
      <c r="L16" s="455"/>
      <c r="M16" s="455"/>
      <c r="N16" s="455"/>
      <c r="O16" s="455"/>
      <c r="P16" s="455"/>
    </row>
    <row r="17" spans="1:16" s="10" customFormat="1" ht="18" customHeight="1" x14ac:dyDescent="0.2">
      <c r="A17" s="414"/>
      <c r="B17" s="414"/>
      <c r="C17" s="414" t="s">
        <v>6</v>
      </c>
      <c r="D17" s="432"/>
      <c r="E17" s="432"/>
      <c r="F17" s="248" t="s">
        <v>3</v>
      </c>
      <c r="G17" s="243">
        <v>30157869.015000001</v>
      </c>
      <c r="H17" s="243">
        <v>29888809.97304</v>
      </c>
      <c r="I17" s="243">
        <v>99.107831386142792</v>
      </c>
      <c r="J17" s="455"/>
      <c r="K17" s="455"/>
      <c r="L17" s="455"/>
      <c r="M17" s="455"/>
      <c r="N17" s="455"/>
      <c r="O17" s="455"/>
      <c r="P17" s="455"/>
    </row>
    <row r="18" spans="1:16" s="10" customFormat="1" ht="18" customHeight="1" x14ac:dyDescent="0.2">
      <c r="A18" s="414"/>
      <c r="B18" s="414"/>
      <c r="C18" s="414" t="s">
        <v>6</v>
      </c>
      <c r="D18" s="432"/>
      <c r="E18" s="432"/>
      <c r="F18" s="248" t="s">
        <v>4</v>
      </c>
      <c r="G18" s="243">
        <v>8713858.2000000011</v>
      </c>
      <c r="H18" s="243">
        <v>8147279.4472599989</v>
      </c>
      <c r="I18" s="243">
        <v>93.497957624098106</v>
      </c>
      <c r="J18" s="455"/>
      <c r="K18" s="455"/>
      <c r="L18" s="455"/>
      <c r="M18" s="455"/>
      <c r="N18" s="455"/>
      <c r="O18" s="455"/>
      <c r="P18" s="455"/>
    </row>
    <row r="19" spans="1:16" s="10" customFormat="1" ht="18" customHeight="1" x14ac:dyDescent="0.2">
      <c r="A19" s="414"/>
      <c r="B19" s="414"/>
      <c r="C19" s="414" t="s">
        <v>6</v>
      </c>
      <c r="D19" s="432"/>
      <c r="E19" s="432"/>
      <c r="F19" s="248" t="s">
        <v>5</v>
      </c>
      <c r="G19" s="243">
        <v>8456</v>
      </c>
      <c r="H19" s="243">
        <v>8469.7000000000007</v>
      </c>
      <c r="I19" s="243">
        <v>100.1620151371807</v>
      </c>
      <c r="J19" s="455"/>
      <c r="K19" s="455"/>
      <c r="L19" s="455"/>
      <c r="M19" s="455"/>
      <c r="N19" s="455"/>
      <c r="O19" s="455"/>
      <c r="P19" s="455"/>
    </row>
    <row r="20" spans="1:16" s="10" customFormat="1" ht="18" customHeight="1" x14ac:dyDescent="0.2">
      <c r="A20" s="414"/>
      <c r="B20" s="414"/>
      <c r="C20" s="414" t="s">
        <v>7</v>
      </c>
      <c r="D20" s="432" t="s">
        <v>199</v>
      </c>
      <c r="E20" s="432" t="s">
        <v>199</v>
      </c>
      <c r="F20" s="248" t="s">
        <v>1</v>
      </c>
      <c r="G20" s="243">
        <v>5678.7999999999993</v>
      </c>
      <c r="H20" s="243">
        <v>4910.1000000000004</v>
      </c>
      <c r="I20" s="243">
        <v>86.463689511868722</v>
      </c>
      <c r="J20" s="455"/>
      <c r="K20" s="455"/>
      <c r="L20" s="455"/>
      <c r="M20" s="455"/>
      <c r="N20" s="455"/>
      <c r="O20" s="455"/>
      <c r="P20" s="455"/>
    </row>
    <row r="21" spans="1:16" s="10" customFormat="1" ht="18" customHeight="1" x14ac:dyDescent="0.2">
      <c r="A21" s="414"/>
      <c r="B21" s="414"/>
      <c r="C21" s="414" t="s">
        <v>7</v>
      </c>
      <c r="D21" s="432"/>
      <c r="E21" s="432"/>
      <c r="F21" s="248" t="s">
        <v>3</v>
      </c>
      <c r="G21" s="243">
        <v>3506.1</v>
      </c>
      <c r="H21" s="243">
        <v>3110.6</v>
      </c>
      <c r="I21" s="243">
        <v>88.71966002110608</v>
      </c>
      <c r="J21" s="455"/>
      <c r="K21" s="455"/>
      <c r="L21" s="455"/>
      <c r="M21" s="455"/>
      <c r="N21" s="455"/>
      <c r="O21" s="455"/>
      <c r="P21" s="455"/>
    </row>
    <row r="22" spans="1:16" s="10" customFormat="1" ht="18" customHeight="1" x14ac:dyDescent="0.2">
      <c r="A22" s="414"/>
      <c r="B22" s="414"/>
      <c r="C22" s="414" t="s">
        <v>7</v>
      </c>
      <c r="D22" s="432"/>
      <c r="E22" s="432"/>
      <c r="F22" s="248" t="s">
        <v>77</v>
      </c>
      <c r="G22" s="243">
        <v>2172.6999999999998</v>
      </c>
      <c r="H22" s="243">
        <v>1799.5</v>
      </c>
      <c r="I22" s="243">
        <v>82.82321535416763</v>
      </c>
      <c r="J22" s="455"/>
      <c r="K22" s="455"/>
      <c r="L22" s="455"/>
      <c r="M22" s="455"/>
      <c r="N22" s="455"/>
      <c r="O22" s="455"/>
      <c r="P22" s="455"/>
    </row>
    <row r="23" spans="1:16" s="10" customFormat="1" ht="18" customHeight="1" x14ac:dyDescent="0.2">
      <c r="A23" s="414"/>
      <c r="B23" s="414"/>
      <c r="C23" s="414" t="s">
        <v>8</v>
      </c>
      <c r="D23" s="432" t="s">
        <v>199</v>
      </c>
      <c r="E23" s="432" t="s">
        <v>199</v>
      </c>
      <c r="F23" s="248" t="s">
        <v>1</v>
      </c>
      <c r="G23" s="243">
        <v>1012847.7</v>
      </c>
      <c r="H23" s="243">
        <v>603629.1</v>
      </c>
      <c r="I23" s="243">
        <v>59.59722276113181</v>
      </c>
      <c r="J23" s="455"/>
      <c r="K23" s="455"/>
      <c r="L23" s="455"/>
      <c r="M23" s="455"/>
      <c r="N23" s="455"/>
      <c r="O23" s="455"/>
      <c r="P23" s="455"/>
    </row>
    <row r="24" spans="1:16" s="10" customFormat="1" ht="18" customHeight="1" x14ac:dyDescent="0.2">
      <c r="A24" s="414"/>
      <c r="B24" s="414"/>
      <c r="C24" s="414" t="s">
        <v>8</v>
      </c>
      <c r="D24" s="432"/>
      <c r="E24" s="432"/>
      <c r="F24" s="248" t="s">
        <v>3</v>
      </c>
      <c r="G24" s="243">
        <v>1012847.7</v>
      </c>
      <c r="H24" s="243">
        <v>603629.1</v>
      </c>
      <c r="I24" s="243">
        <v>59.59722276113181</v>
      </c>
      <c r="J24" s="455"/>
      <c r="K24" s="455"/>
      <c r="L24" s="455"/>
      <c r="M24" s="455"/>
      <c r="N24" s="455"/>
      <c r="O24" s="455"/>
      <c r="P24" s="455"/>
    </row>
    <row r="25" spans="1:16" s="10" customFormat="1" ht="18" customHeight="1" x14ac:dyDescent="0.2">
      <c r="A25" s="414"/>
      <c r="B25" s="414"/>
      <c r="C25" s="414" t="s">
        <v>8</v>
      </c>
      <c r="D25" s="432"/>
      <c r="E25" s="432"/>
      <c r="F25" s="248" t="s">
        <v>4</v>
      </c>
      <c r="G25" s="243">
        <v>0</v>
      </c>
      <c r="H25" s="243">
        <v>0</v>
      </c>
      <c r="I25" s="243">
        <v>0</v>
      </c>
      <c r="J25" s="455"/>
      <c r="K25" s="455"/>
      <c r="L25" s="455"/>
      <c r="M25" s="455"/>
      <c r="N25" s="455"/>
      <c r="O25" s="455"/>
      <c r="P25" s="455"/>
    </row>
    <row r="26" spans="1:16" s="10" customFormat="1" ht="18" customHeight="1" x14ac:dyDescent="0.2">
      <c r="A26" s="438" t="s">
        <v>84</v>
      </c>
      <c r="B26" s="414" t="s">
        <v>85</v>
      </c>
      <c r="C26" s="414" t="s">
        <v>2</v>
      </c>
      <c r="D26" s="432" t="s">
        <v>199</v>
      </c>
      <c r="E26" s="432" t="s">
        <v>199</v>
      </c>
      <c r="F26" s="248" t="s">
        <v>1</v>
      </c>
      <c r="G26" s="243">
        <v>12133888.800000001</v>
      </c>
      <c r="H26" s="243">
        <v>11891731.450319998</v>
      </c>
      <c r="I26" s="243">
        <v>98.004289031559253</v>
      </c>
      <c r="J26" s="368" t="s">
        <v>200</v>
      </c>
      <c r="K26" s="368" t="s">
        <v>200</v>
      </c>
      <c r="L26" s="368" t="s">
        <v>200</v>
      </c>
      <c r="M26" s="368" t="s">
        <v>200</v>
      </c>
      <c r="N26" s="368" t="s">
        <v>200</v>
      </c>
      <c r="O26" s="368" t="s">
        <v>200</v>
      </c>
      <c r="P26" s="368" t="s">
        <v>200</v>
      </c>
    </row>
    <row r="27" spans="1:16" s="10" customFormat="1" ht="18" customHeight="1" x14ac:dyDescent="0.2">
      <c r="A27" s="438"/>
      <c r="B27" s="414"/>
      <c r="C27" s="414" t="s">
        <v>2</v>
      </c>
      <c r="D27" s="432"/>
      <c r="E27" s="432"/>
      <c r="F27" s="248" t="s">
        <v>3</v>
      </c>
      <c r="G27" s="243">
        <v>10117982.300000001</v>
      </c>
      <c r="H27" s="243">
        <v>9884414.7023999989</v>
      </c>
      <c r="I27" s="243">
        <v>97.691559535540975</v>
      </c>
      <c r="J27" s="368"/>
      <c r="K27" s="368"/>
      <c r="L27" s="368"/>
      <c r="M27" s="368"/>
      <c r="N27" s="368"/>
      <c r="O27" s="368"/>
      <c r="P27" s="368"/>
    </row>
    <row r="28" spans="1:16" s="10" customFormat="1" ht="18" customHeight="1" x14ac:dyDescent="0.2">
      <c r="A28" s="438"/>
      <c r="B28" s="414"/>
      <c r="C28" s="414" t="s">
        <v>2</v>
      </c>
      <c r="D28" s="432"/>
      <c r="E28" s="432"/>
      <c r="F28" s="248" t="s">
        <v>4</v>
      </c>
      <c r="G28" s="243">
        <v>2005277.8</v>
      </c>
      <c r="H28" s="243">
        <v>1997047.5479199998</v>
      </c>
      <c r="I28" s="243">
        <v>99.589570478464367</v>
      </c>
      <c r="J28" s="368"/>
      <c r="K28" s="368"/>
      <c r="L28" s="368"/>
      <c r="M28" s="368"/>
      <c r="N28" s="368"/>
      <c r="O28" s="368"/>
      <c r="P28" s="368"/>
    </row>
    <row r="29" spans="1:16" s="10" customFormat="1" ht="18" customHeight="1" x14ac:dyDescent="0.2">
      <c r="A29" s="438"/>
      <c r="B29" s="414"/>
      <c r="C29" s="414" t="s">
        <v>2</v>
      </c>
      <c r="D29" s="432"/>
      <c r="E29" s="432"/>
      <c r="F29" s="248" t="s">
        <v>77</v>
      </c>
      <c r="G29" s="243">
        <v>2172.6999999999998</v>
      </c>
      <c r="H29" s="243">
        <v>1799.5</v>
      </c>
      <c r="I29" s="243">
        <v>82.82321535416763</v>
      </c>
      <c r="J29" s="368"/>
      <c r="K29" s="368"/>
      <c r="L29" s="368"/>
      <c r="M29" s="368"/>
      <c r="N29" s="368"/>
      <c r="O29" s="368"/>
      <c r="P29" s="368"/>
    </row>
    <row r="30" spans="1:16" s="10" customFormat="1" ht="18" customHeight="1" x14ac:dyDescent="0.2">
      <c r="A30" s="438"/>
      <c r="B30" s="414"/>
      <c r="C30" s="414" t="s">
        <v>2</v>
      </c>
      <c r="D30" s="432"/>
      <c r="E30" s="432"/>
      <c r="F30" s="248" t="s">
        <v>5</v>
      </c>
      <c r="G30" s="243">
        <v>8456</v>
      </c>
      <c r="H30" s="243">
        <v>8469.7000000000007</v>
      </c>
      <c r="I30" s="243">
        <v>100.1620151371807</v>
      </c>
      <c r="J30" s="368"/>
      <c r="K30" s="368"/>
      <c r="L30" s="368"/>
      <c r="M30" s="368"/>
      <c r="N30" s="368"/>
      <c r="O30" s="368"/>
      <c r="P30" s="368"/>
    </row>
    <row r="31" spans="1:16" s="10" customFormat="1" ht="18" customHeight="1" x14ac:dyDescent="0.2">
      <c r="A31" s="438"/>
      <c r="B31" s="414"/>
      <c r="C31" s="414" t="s">
        <v>6</v>
      </c>
      <c r="D31" s="432" t="s">
        <v>199</v>
      </c>
      <c r="E31" s="432" t="s">
        <v>199</v>
      </c>
      <c r="F31" s="248" t="s">
        <v>1</v>
      </c>
      <c r="G31" s="243">
        <v>12128210.000000002</v>
      </c>
      <c r="H31" s="243">
        <v>11886821.350319998</v>
      </c>
      <c r="I31" s="243">
        <v>98.00969269430523</v>
      </c>
      <c r="J31" s="368"/>
      <c r="K31" s="368"/>
      <c r="L31" s="368"/>
      <c r="M31" s="368"/>
      <c r="N31" s="368"/>
      <c r="O31" s="368"/>
      <c r="P31" s="368"/>
    </row>
    <row r="32" spans="1:16" s="10" customFormat="1" ht="18" customHeight="1" x14ac:dyDescent="0.2">
      <c r="A32" s="438"/>
      <c r="B32" s="414"/>
      <c r="C32" s="414" t="s">
        <v>6</v>
      </c>
      <c r="D32" s="432"/>
      <c r="E32" s="432"/>
      <c r="F32" s="248" t="s">
        <v>3</v>
      </c>
      <c r="G32" s="243">
        <v>10114476.200000001</v>
      </c>
      <c r="H32" s="243">
        <v>9881304.1023999993</v>
      </c>
      <c r="I32" s="243">
        <v>97.69466957072872</v>
      </c>
      <c r="J32" s="368"/>
      <c r="K32" s="368"/>
      <c r="L32" s="368"/>
      <c r="M32" s="368"/>
      <c r="N32" s="368"/>
      <c r="O32" s="368"/>
      <c r="P32" s="368"/>
    </row>
    <row r="33" spans="1:16" s="10" customFormat="1" ht="18" customHeight="1" x14ac:dyDescent="0.2">
      <c r="A33" s="438"/>
      <c r="B33" s="414"/>
      <c r="C33" s="414" t="s">
        <v>6</v>
      </c>
      <c r="D33" s="432"/>
      <c r="E33" s="432"/>
      <c r="F33" s="248" t="s">
        <v>4</v>
      </c>
      <c r="G33" s="243">
        <v>2005277.8</v>
      </c>
      <c r="H33" s="243">
        <v>1997047.5479199998</v>
      </c>
      <c r="I33" s="243">
        <v>99.589570478464367</v>
      </c>
      <c r="J33" s="368"/>
      <c r="K33" s="368"/>
      <c r="L33" s="368"/>
      <c r="M33" s="368"/>
      <c r="N33" s="368"/>
      <c r="O33" s="368"/>
      <c r="P33" s="368"/>
    </row>
    <row r="34" spans="1:16" s="10" customFormat="1" ht="18" customHeight="1" x14ac:dyDescent="0.2">
      <c r="A34" s="438"/>
      <c r="B34" s="414"/>
      <c r="C34" s="414" t="s">
        <v>6</v>
      </c>
      <c r="D34" s="432"/>
      <c r="E34" s="432"/>
      <c r="F34" s="248" t="s">
        <v>5</v>
      </c>
      <c r="G34" s="243">
        <v>8456</v>
      </c>
      <c r="H34" s="243">
        <v>8469.7000000000007</v>
      </c>
      <c r="I34" s="243">
        <v>100.1620151371807</v>
      </c>
      <c r="J34" s="368"/>
      <c r="K34" s="368"/>
      <c r="L34" s="368"/>
      <c r="M34" s="368"/>
      <c r="N34" s="368"/>
      <c r="O34" s="368"/>
      <c r="P34" s="368"/>
    </row>
    <row r="35" spans="1:16" s="10" customFormat="1" ht="18" customHeight="1" x14ac:dyDescent="0.2">
      <c r="A35" s="438"/>
      <c r="B35" s="414"/>
      <c r="C35" s="414" t="s">
        <v>7</v>
      </c>
      <c r="D35" s="432" t="s">
        <v>199</v>
      </c>
      <c r="E35" s="432" t="s">
        <v>199</v>
      </c>
      <c r="F35" s="248" t="s">
        <v>1</v>
      </c>
      <c r="G35" s="243">
        <v>5678.7999999999993</v>
      </c>
      <c r="H35" s="243">
        <v>4910.1000000000004</v>
      </c>
      <c r="I35" s="243">
        <v>86.463689511868722</v>
      </c>
      <c r="J35" s="368"/>
      <c r="K35" s="368"/>
      <c r="L35" s="368"/>
      <c r="M35" s="368"/>
      <c r="N35" s="368"/>
      <c r="O35" s="368"/>
      <c r="P35" s="368"/>
    </row>
    <row r="36" spans="1:16" s="10" customFormat="1" ht="18" customHeight="1" x14ac:dyDescent="0.2">
      <c r="A36" s="438"/>
      <c r="B36" s="414"/>
      <c r="C36" s="414" t="s">
        <v>7</v>
      </c>
      <c r="D36" s="432"/>
      <c r="E36" s="432"/>
      <c r="F36" s="248" t="s">
        <v>3</v>
      </c>
      <c r="G36" s="243">
        <v>3506.1</v>
      </c>
      <c r="H36" s="243">
        <v>3110.6</v>
      </c>
      <c r="I36" s="243">
        <v>88.71966002110608</v>
      </c>
      <c r="J36" s="368"/>
      <c r="K36" s="368"/>
      <c r="L36" s="368"/>
      <c r="M36" s="368"/>
      <c r="N36" s="368"/>
      <c r="O36" s="368"/>
      <c r="P36" s="368"/>
    </row>
    <row r="37" spans="1:16" s="10" customFormat="1" ht="18" customHeight="1" x14ac:dyDescent="0.2">
      <c r="A37" s="438"/>
      <c r="B37" s="414"/>
      <c r="C37" s="414" t="s">
        <v>7</v>
      </c>
      <c r="D37" s="432"/>
      <c r="E37" s="432"/>
      <c r="F37" s="248" t="s">
        <v>77</v>
      </c>
      <c r="G37" s="243">
        <v>2172.6999999999998</v>
      </c>
      <c r="H37" s="243">
        <v>1799.5</v>
      </c>
      <c r="I37" s="243">
        <v>82.82321535416763</v>
      </c>
      <c r="J37" s="368"/>
      <c r="K37" s="368"/>
      <c r="L37" s="368"/>
      <c r="M37" s="368"/>
      <c r="N37" s="368"/>
      <c r="O37" s="368"/>
      <c r="P37" s="368"/>
    </row>
    <row r="38" spans="1:16" ht="23.25" customHeight="1" x14ac:dyDescent="0.2">
      <c r="A38" s="447" t="s">
        <v>86</v>
      </c>
      <c r="B38" s="414" t="s">
        <v>87</v>
      </c>
      <c r="C38" s="393" t="s">
        <v>6</v>
      </c>
      <c r="D38" s="398" t="s">
        <v>199</v>
      </c>
      <c r="E38" s="398" t="s">
        <v>199</v>
      </c>
      <c r="F38" s="248" t="s">
        <v>1</v>
      </c>
      <c r="G38" s="243">
        <v>186535.4</v>
      </c>
      <c r="H38" s="243">
        <v>186333</v>
      </c>
      <c r="I38" s="243">
        <v>99.891495126394247</v>
      </c>
      <c r="J38" s="346" t="s">
        <v>200</v>
      </c>
      <c r="K38" s="346" t="s">
        <v>200</v>
      </c>
      <c r="L38" s="346" t="s">
        <v>200</v>
      </c>
      <c r="M38" s="346" t="s">
        <v>200</v>
      </c>
      <c r="N38" s="346" t="s">
        <v>200</v>
      </c>
      <c r="O38" s="346" t="s">
        <v>200</v>
      </c>
      <c r="P38" s="346" t="s">
        <v>200</v>
      </c>
    </row>
    <row r="39" spans="1:16" ht="23.25" customHeight="1" x14ac:dyDescent="0.2">
      <c r="A39" s="447"/>
      <c r="B39" s="414" t="s">
        <v>9</v>
      </c>
      <c r="C39" s="393" t="s">
        <v>6</v>
      </c>
      <c r="D39" s="398"/>
      <c r="E39" s="398"/>
      <c r="F39" s="240" t="s">
        <v>3</v>
      </c>
      <c r="G39" s="242">
        <v>181049</v>
      </c>
      <c r="H39" s="242">
        <v>180846.6</v>
      </c>
      <c r="I39" s="243">
        <v>99.888207059967186</v>
      </c>
      <c r="J39" s="346"/>
      <c r="K39" s="346"/>
      <c r="L39" s="346"/>
      <c r="M39" s="346"/>
      <c r="N39" s="346"/>
      <c r="O39" s="346"/>
      <c r="P39" s="346"/>
    </row>
    <row r="40" spans="1:16" ht="23.25" customHeight="1" x14ac:dyDescent="0.2">
      <c r="A40" s="447"/>
      <c r="B40" s="414" t="s">
        <v>9</v>
      </c>
      <c r="C40" s="393" t="s">
        <v>6</v>
      </c>
      <c r="D40" s="398"/>
      <c r="E40" s="398"/>
      <c r="F40" s="240" t="s">
        <v>4</v>
      </c>
      <c r="G40" s="242">
        <v>5486.4</v>
      </c>
      <c r="H40" s="242">
        <v>5486.4</v>
      </c>
      <c r="I40" s="243">
        <v>100</v>
      </c>
      <c r="J40" s="346"/>
      <c r="K40" s="346"/>
      <c r="L40" s="346"/>
      <c r="M40" s="346"/>
      <c r="N40" s="346"/>
      <c r="O40" s="346"/>
      <c r="P40" s="346"/>
    </row>
    <row r="41" spans="1:16" ht="80.25" customHeight="1" x14ac:dyDescent="0.2">
      <c r="A41" s="391" t="s">
        <v>205</v>
      </c>
      <c r="B41" s="393" t="s">
        <v>162</v>
      </c>
      <c r="C41" s="393" t="s">
        <v>6</v>
      </c>
      <c r="D41" s="371" t="s">
        <v>206</v>
      </c>
      <c r="E41" s="371" t="s">
        <v>207</v>
      </c>
      <c r="F41" s="248" t="s">
        <v>1</v>
      </c>
      <c r="G41" s="243">
        <v>165633.29999999999</v>
      </c>
      <c r="H41" s="243">
        <v>165430.9</v>
      </c>
      <c r="I41" s="243">
        <v>99.87780235013129</v>
      </c>
      <c r="J41" s="246" t="s">
        <v>1203</v>
      </c>
      <c r="K41" s="235">
        <v>1022450</v>
      </c>
      <c r="L41" s="235">
        <v>1012330</v>
      </c>
      <c r="M41" s="201" t="s">
        <v>1426</v>
      </c>
      <c r="N41" s="331" t="s">
        <v>200</v>
      </c>
      <c r="O41" s="331" t="s">
        <v>200</v>
      </c>
      <c r="P41" s="331" t="s">
        <v>200</v>
      </c>
    </row>
    <row r="42" spans="1:16" ht="63.75" customHeight="1" x14ac:dyDescent="0.2">
      <c r="A42" s="391"/>
      <c r="B42" s="393" t="s">
        <v>11</v>
      </c>
      <c r="C42" s="393" t="s">
        <v>6</v>
      </c>
      <c r="D42" s="371"/>
      <c r="E42" s="371"/>
      <c r="F42" s="393" t="s">
        <v>3</v>
      </c>
      <c r="G42" s="431">
        <v>165633.29999999999</v>
      </c>
      <c r="H42" s="431">
        <v>165430.9</v>
      </c>
      <c r="I42" s="389">
        <v>99.87780235013129</v>
      </c>
      <c r="J42" s="176" t="s">
        <v>1204</v>
      </c>
      <c r="K42" s="12">
        <v>18</v>
      </c>
      <c r="L42" s="12">
        <v>18</v>
      </c>
      <c r="M42" s="12" t="s">
        <v>360</v>
      </c>
      <c r="N42" s="332"/>
      <c r="O42" s="332"/>
      <c r="P42" s="332"/>
    </row>
    <row r="43" spans="1:16" ht="90.75" customHeight="1" x14ac:dyDescent="0.2">
      <c r="A43" s="391"/>
      <c r="B43" s="393" t="s">
        <v>11</v>
      </c>
      <c r="C43" s="393" t="s">
        <v>6</v>
      </c>
      <c r="D43" s="371"/>
      <c r="E43" s="371"/>
      <c r="F43" s="393"/>
      <c r="G43" s="431"/>
      <c r="H43" s="431"/>
      <c r="I43" s="390"/>
      <c r="J43" s="177" t="s">
        <v>1205</v>
      </c>
      <c r="K43" s="13">
        <v>11.5</v>
      </c>
      <c r="L43" s="13">
        <v>7.7</v>
      </c>
      <c r="M43" s="13" t="s">
        <v>1386</v>
      </c>
      <c r="N43" s="333"/>
      <c r="O43" s="333"/>
      <c r="P43" s="333"/>
    </row>
    <row r="44" spans="1:16" ht="33.75" customHeight="1" x14ac:dyDescent="0.2">
      <c r="A44" s="391" t="s">
        <v>208</v>
      </c>
      <c r="B44" s="393" t="s">
        <v>163</v>
      </c>
      <c r="C44" s="393" t="s">
        <v>6</v>
      </c>
      <c r="D44" s="371" t="s">
        <v>206</v>
      </c>
      <c r="E44" s="371" t="s">
        <v>207</v>
      </c>
      <c r="F44" s="248" t="s">
        <v>1</v>
      </c>
      <c r="G44" s="243">
        <v>9869.9</v>
      </c>
      <c r="H44" s="243">
        <v>9869.9</v>
      </c>
      <c r="I44" s="243">
        <v>100</v>
      </c>
      <c r="J44" s="246" t="s">
        <v>1206</v>
      </c>
      <c r="K44" s="235">
        <v>215</v>
      </c>
      <c r="L44" s="235">
        <v>215</v>
      </c>
      <c r="M44" s="201" t="s">
        <v>360</v>
      </c>
      <c r="N44" s="328" t="s">
        <v>200</v>
      </c>
      <c r="O44" s="328" t="s">
        <v>200</v>
      </c>
      <c r="P44" s="328" t="s">
        <v>200</v>
      </c>
    </row>
    <row r="45" spans="1:16" ht="26.25" customHeight="1" x14ac:dyDescent="0.2">
      <c r="A45" s="391"/>
      <c r="B45" s="393" t="s">
        <v>10</v>
      </c>
      <c r="C45" s="393" t="s">
        <v>6</v>
      </c>
      <c r="D45" s="371"/>
      <c r="E45" s="371"/>
      <c r="F45" s="240" t="s">
        <v>3</v>
      </c>
      <c r="G45" s="242">
        <v>4383.5</v>
      </c>
      <c r="H45" s="242">
        <v>4383.5</v>
      </c>
      <c r="I45" s="243">
        <v>100</v>
      </c>
      <c r="J45" s="397" t="s">
        <v>1207</v>
      </c>
      <c r="K45" s="347">
        <v>96</v>
      </c>
      <c r="L45" s="347">
        <v>96</v>
      </c>
      <c r="M45" s="347" t="s">
        <v>360</v>
      </c>
      <c r="N45" s="329"/>
      <c r="O45" s="329"/>
      <c r="P45" s="329"/>
    </row>
    <row r="46" spans="1:16" ht="28.5" customHeight="1" x14ac:dyDescent="0.2">
      <c r="A46" s="391"/>
      <c r="B46" s="393" t="s">
        <v>10</v>
      </c>
      <c r="C46" s="393" t="s">
        <v>6</v>
      </c>
      <c r="D46" s="371"/>
      <c r="E46" s="371"/>
      <c r="F46" s="240" t="s">
        <v>4</v>
      </c>
      <c r="G46" s="242">
        <v>5486.4</v>
      </c>
      <c r="H46" s="242">
        <v>5486.4</v>
      </c>
      <c r="I46" s="243">
        <v>100</v>
      </c>
      <c r="J46" s="397"/>
      <c r="K46" s="347"/>
      <c r="L46" s="347"/>
      <c r="M46" s="347"/>
      <c r="N46" s="330"/>
      <c r="O46" s="330"/>
      <c r="P46" s="330"/>
    </row>
    <row r="47" spans="1:16" ht="66" customHeight="1" x14ac:dyDescent="0.2">
      <c r="A47" s="391" t="s">
        <v>209</v>
      </c>
      <c r="B47" s="393" t="s">
        <v>210</v>
      </c>
      <c r="C47" s="393" t="s">
        <v>6</v>
      </c>
      <c r="D47" s="371" t="s">
        <v>206</v>
      </c>
      <c r="E47" s="371" t="s">
        <v>207</v>
      </c>
      <c r="F47" s="248" t="s">
        <v>1</v>
      </c>
      <c r="G47" s="243">
        <v>11032.2</v>
      </c>
      <c r="H47" s="243">
        <v>11032.2</v>
      </c>
      <c r="I47" s="243">
        <v>100</v>
      </c>
      <c r="J47" s="14" t="s">
        <v>1387</v>
      </c>
      <c r="K47" s="235">
        <v>4</v>
      </c>
      <c r="L47" s="235">
        <v>4</v>
      </c>
      <c r="M47" s="201" t="s">
        <v>360</v>
      </c>
      <c r="N47" s="328" t="s">
        <v>200</v>
      </c>
      <c r="O47" s="328" t="s">
        <v>200</v>
      </c>
      <c r="P47" s="328" t="s">
        <v>200</v>
      </c>
    </row>
    <row r="48" spans="1:16" ht="83.25" customHeight="1" x14ac:dyDescent="0.2">
      <c r="A48" s="391"/>
      <c r="B48" s="393" t="s">
        <v>12</v>
      </c>
      <c r="C48" s="393" t="s">
        <v>6</v>
      </c>
      <c r="D48" s="371"/>
      <c r="E48" s="371"/>
      <c r="F48" s="240" t="s">
        <v>3</v>
      </c>
      <c r="G48" s="242">
        <v>11032.2</v>
      </c>
      <c r="H48" s="242">
        <v>11032.2</v>
      </c>
      <c r="I48" s="243">
        <v>100</v>
      </c>
      <c r="J48" s="14" t="s">
        <v>1388</v>
      </c>
      <c r="K48" s="235">
        <v>100</v>
      </c>
      <c r="L48" s="235">
        <v>100</v>
      </c>
      <c r="M48" s="201" t="s">
        <v>360</v>
      </c>
      <c r="N48" s="330"/>
      <c r="O48" s="330"/>
      <c r="P48" s="330"/>
    </row>
    <row r="49" spans="1:16" ht="38.25" customHeight="1" x14ac:dyDescent="0.2">
      <c r="A49" s="391" t="s">
        <v>211</v>
      </c>
      <c r="B49" s="414" t="s">
        <v>88</v>
      </c>
      <c r="C49" s="393" t="s">
        <v>6</v>
      </c>
      <c r="D49" s="371" t="s">
        <v>212</v>
      </c>
      <c r="E49" s="371" t="s">
        <v>212</v>
      </c>
      <c r="F49" s="248" t="s">
        <v>1</v>
      </c>
      <c r="G49" s="243">
        <v>800</v>
      </c>
      <c r="H49" s="243">
        <v>800</v>
      </c>
      <c r="I49" s="243">
        <v>100</v>
      </c>
      <c r="J49" s="346" t="s">
        <v>200</v>
      </c>
      <c r="K49" s="346" t="s">
        <v>200</v>
      </c>
      <c r="L49" s="346" t="s">
        <v>200</v>
      </c>
      <c r="M49" s="346" t="s">
        <v>200</v>
      </c>
      <c r="N49" s="346" t="s">
        <v>200</v>
      </c>
      <c r="O49" s="346" t="s">
        <v>200</v>
      </c>
      <c r="P49" s="346" t="s">
        <v>200</v>
      </c>
    </row>
    <row r="50" spans="1:16" ht="45" customHeight="1" x14ac:dyDescent="0.2">
      <c r="A50" s="391"/>
      <c r="B50" s="414"/>
      <c r="C50" s="393" t="s">
        <v>6</v>
      </c>
      <c r="D50" s="371"/>
      <c r="E50" s="371"/>
      <c r="F50" s="240" t="s">
        <v>3</v>
      </c>
      <c r="G50" s="242">
        <v>800</v>
      </c>
      <c r="H50" s="242">
        <v>800</v>
      </c>
      <c r="I50" s="243">
        <v>100</v>
      </c>
      <c r="J50" s="346"/>
      <c r="K50" s="346"/>
      <c r="L50" s="346"/>
      <c r="M50" s="346"/>
      <c r="N50" s="346"/>
      <c r="O50" s="346"/>
      <c r="P50" s="346"/>
    </row>
    <row r="51" spans="1:16" ht="56.25" customHeight="1" x14ac:dyDescent="0.2">
      <c r="A51" s="391" t="s">
        <v>213</v>
      </c>
      <c r="B51" s="393" t="s">
        <v>214</v>
      </c>
      <c r="C51" s="393" t="s">
        <v>6</v>
      </c>
      <c r="D51" s="371" t="s">
        <v>206</v>
      </c>
      <c r="E51" s="371" t="s">
        <v>207</v>
      </c>
      <c r="F51" s="248" t="s">
        <v>1</v>
      </c>
      <c r="G51" s="243">
        <v>800</v>
      </c>
      <c r="H51" s="243">
        <v>800</v>
      </c>
      <c r="I51" s="243">
        <v>100</v>
      </c>
      <c r="J51" s="14" t="s">
        <v>1208</v>
      </c>
      <c r="K51" s="235">
        <v>7</v>
      </c>
      <c r="L51" s="235">
        <v>7</v>
      </c>
      <c r="M51" s="235" t="s">
        <v>360</v>
      </c>
      <c r="N51" s="328" t="s">
        <v>200</v>
      </c>
      <c r="O51" s="328" t="s">
        <v>200</v>
      </c>
      <c r="P51" s="328" t="s">
        <v>200</v>
      </c>
    </row>
    <row r="52" spans="1:16" ht="26.25" customHeight="1" x14ac:dyDescent="0.2">
      <c r="A52" s="391"/>
      <c r="B52" s="393"/>
      <c r="C52" s="393" t="s">
        <v>6</v>
      </c>
      <c r="D52" s="371"/>
      <c r="E52" s="371"/>
      <c r="F52" s="393" t="s">
        <v>3</v>
      </c>
      <c r="G52" s="431">
        <v>800</v>
      </c>
      <c r="H52" s="431">
        <v>800</v>
      </c>
      <c r="I52" s="434">
        <v>100</v>
      </c>
      <c r="J52" s="397" t="s">
        <v>1389</v>
      </c>
      <c r="K52" s="347">
        <v>75</v>
      </c>
      <c r="L52" s="347">
        <v>75</v>
      </c>
      <c r="M52" s="347" t="s">
        <v>360</v>
      </c>
      <c r="N52" s="329"/>
      <c r="O52" s="329"/>
      <c r="P52" s="329"/>
    </row>
    <row r="53" spans="1:16" ht="15" customHeight="1" x14ac:dyDescent="0.2">
      <c r="A53" s="391"/>
      <c r="B53" s="393"/>
      <c r="C53" s="393" t="s">
        <v>6</v>
      </c>
      <c r="D53" s="371"/>
      <c r="E53" s="371"/>
      <c r="F53" s="393"/>
      <c r="G53" s="431"/>
      <c r="H53" s="431"/>
      <c r="I53" s="435"/>
      <c r="J53" s="397"/>
      <c r="K53" s="347"/>
      <c r="L53" s="347"/>
      <c r="M53" s="347"/>
      <c r="N53" s="329"/>
      <c r="O53" s="329"/>
      <c r="P53" s="329"/>
    </row>
    <row r="54" spans="1:16" ht="30" customHeight="1" x14ac:dyDescent="0.2">
      <c r="A54" s="391"/>
      <c r="B54" s="393"/>
      <c r="C54" s="393" t="s">
        <v>6</v>
      </c>
      <c r="D54" s="371"/>
      <c r="E54" s="371"/>
      <c r="F54" s="393"/>
      <c r="G54" s="431"/>
      <c r="H54" s="431"/>
      <c r="I54" s="435"/>
      <c r="J54" s="397"/>
      <c r="K54" s="347"/>
      <c r="L54" s="347"/>
      <c r="M54" s="347"/>
      <c r="N54" s="329"/>
      <c r="O54" s="329"/>
      <c r="P54" s="329"/>
    </row>
    <row r="55" spans="1:16" ht="24.75" customHeight="1" x14ac:dyDescent="0.2">
      <c r="A55" s="391"/>
      <c r="B55" s="393"/>
      <c r="C55" s="393" t="s">
        <v>6</v>
      </c>
      <c r="D55" s="371"/>
      <c r="E55" s="371"/>
      <c r="F55" s="393"/>
      <c r="G55" s="431"/>
      <c r="H55" s="431"/>
      <c r="I55" s="436"/>
      <c r="J55" s="397"/>
      <c r="K55" s="347"/>
      <c r="L55" s="347"/>
      <c r="M55" s="347"/>
      <c r="N55" s="330"/>
      <c r="O55" s="330"/>
      <c r="P55" s="330"/>
    </row>
    <row r="56" spans="1:16" ht="28.5" customHeight="1" x14ac:dyDescent="0.2">
      <c r="A56" s="391" t="s">
        <v>89</v>
      </c>
      <c r="B56" s="414" t="s">
        <v>90</v>
      </c>
      <c r="C56" s="393" t="s">
        <v>6</v>
      </c>
      <c r="D56" s="398" t="s">
        <v>199</v>
      </c>
      <c r="E56" s="398" t="s">
        <v>199</v>
      </c>
      <c r="F56" s="248" t="s">
        <v>1</v>
      </c>
      <c r="G56" s="243">
        <v>6775606.1000000006</v>
      </c>
      <c r="H56" s="243">
        <v>6774631.0139100002</v>
      </c>
      <c r="I56" s="243">
        <v>99.985608872835741</v>
      </c>
      <c r="J56" s="346" t="s">
        <v>200</v>
      </c>
      <c r="K56" s="346" t="s">
        <v>200</v>
      </c>
      <c r="L56" s="346" t="s">
        <v>200</v>
      </c>
      <c r="M56" s="346" t="s">
        <v>200</v>
      </c>
      <c r="N56" s="346" t="s">
        <v>200</v>
      </c>
      <c r="O56" s="346" t="s">
        <v>200</v>
      </c>
      <c r="P56" s="346" t="s">
        <v>200</v>
      </c>
    </row>
    <row r="57" spans="1:16" ht="28.5" customHeight="1" x14ac:dyDescent="0.2">
      <c r="A57" s="391"/>
      <c r="B57" s="414" t="s">
        <v>13</v>
      </c>
      <c r="C57" s="393" t="s">
        <v>6</v>
      </c>
      <c r="D57" s="398"/>
      <c r="E57" s="398"/>
      <c r="F57" s="240" t="s">
        <v>3</v>
      </c>
      <c r="G57" s="242">
        <v>6452794.9000000004</v>
      </c>
      <c r="H57" s="242">
        <v>6451819.87787</v>
      </c>
      <c r="I57" s="243">
        <v>99.984889925294226</v>
      </c>
      <c r="J57" s="346"/>
      <c r="K57" s="346"/>
      <c r="L57" s="346"/>
      <c r="M57" s="346"/>
      <c r="N57" s="346"/>
      <c r="O57" s="346"/>
      <c r="P57" s="346"/>
    </row>
    <row r="58" spans="1:16" ht="28.5" customHeight="1" x14ac:dyDescent="0.2">
      <c r="A58" s="391"/>
      <c r="B58" s="414" t="s">
        <v>13</v>
      </c>
      <c r="C58" s="393" t="s">
        <v>6</v>
      </c>
      <c r="D58" s="398"/>
      <c r="E58" s="398"/>
      <c r="F58" s="240" t="s">
        <v>4</v>
      </c>
      <c r="G58" s="242">
        <v>322811.2</v>
      </c>
      <c r="H58" s="242">
        <v>322811.13604000001</v>
      </c>
      <c r="I58" s="243">
        <v>99.999980186561061</v>
      </c>
      <c r="J58" s="346"/>
      <c r="K58" s="346"/>
      <c r="L58" s="346"/>
      <c r="M58" s="346"/>
      <c r="N58" s="346"/>
      <c r="O58" s="346"/>
      <c r="P58" s="346"/>
    </row>
    <row r="59" spans="1:16" ht="168.75" customHeight="1" x14ac:dyDescent="0.2">
      <c r="A59" s="391" t="s">
        <v>215</v>
      </c>
      <c r="B59" s="393" t="s">
        <v>169</v>
      </c>
      <c r="C59" s="393" t="s">
        <v>6</v>
      </c>
      <c r="D59" s="371" t="s">
        <v>206</v>
      </c>
      <c r="E59" s="371" t="s">
        <v>207</v>
      </c>
      <c r="F59" s="248" t="s">
        <v>1</v>
      </c>
      <c r="G59" s="243">
        <v>1283972.2</v>
      </c>
      <c r="H59" s="243">
        <v>1283971.85797</v>
      </c>
      <c r="I59" s="243">
        <v>99.999973361572785</v>
      </c>
      <c r="J59" s="14" t="s">
        <v>1222</v>
      </c>
      <c r="K59" s="235">
        <v>4328</v>
      </c>
      <c r="L59" s="235">
        <v>3900</v>
      </c>
      <c r="M59" s="235" t="s">
        <v>1190</v>
      </c>
      <c r="N59" s="328" t="s">
        <v>200</v>
      </c>
      <c r="O59" s="328" t="s">
        <v>200</v>
      </c>
      <c r="P59" s="328" t="s">
        <v>200</v>
      </c>
    </row>
    <row r="60" spans="1:16" ht="24" customHeight="1" x14ac:dyDescent="0.2">
      <c r="A60" s="391"/>
      <c r="B60" s="393" t="s">
        <v>17</v>
      </c>
      <c r="C60" s="393" t="s">
        <v>6</v>
      </c>
      <c r="D60" s="371"/>
      <c r="E60" s="371"/>
      <c r="F60" s="240" t="s">
        <v>3</v>
      </c>
      <c r="G60" s="242">
        <v>1043883</v>
      </c>
      <c r="H60" s="242">
        <v>1043882.72193</v>
      </c>
      <c r="I60" s="243">
        <v>99.999973361957231</v>
      </c>
      <c r="J60" s="397" t="s">
        <v>1391</v>
      </c>
      <c r="K60" s="347">
        <v>5</v>
      </c>
      <c r="L60" s="347">
        <v>5</v>
      </c>
      <c r="M60" s="347" t="s">
        <v>360</v>
      </c>
      <c r="N60" s="329"/>
      <c r="O60" s="329"/>
      <c r="P60" s="329"/>
    </row>
    <row r="61" spans="1:16" ht="39.75" customHeight="1" x14ac:dyDescent="0.2">
      <c r="A61" s="391"/>
      <c r="B61" s="393" t="s">
        <v>17</v>
      </c>
      <c r="C61" s="393" t="s">
        <v>6</v>
      </c>
      <c r="D61" s="371"/>
      <c r="E61" s="371"/>
      <c r="F61" s="240" t="s">
        <v>4</v>
      </c>
      <c r="G61" s="242">
        <v>240089.2</v>
      </c>
      <c r="H61" s="242">
        <v>240089.13603999998</v>
      </c>
      <c r="I61" s="243">
        <v>99.999973359901233</v>
      </c>
      <c r="J61" s="397"/>
      <c r="K61" s="347"/>
      <c r="L61" s="347"/>
      <c r="M61" s="347"/>
      <c r="N61" s="330"/>
      <c r="O61" s="330"/>
      <c r="P61" s="330"/>
    </row>
    <row r="62" spans="1:16" ht="24" customHeight="1" x14ac:dyDescent="0.2">
      <c r="A62" s="391" t="s">
        <v>216</v>
      </c>
      <c r="B62" s="392" t="s">
        <v>217</v>
      </c>
      <c r="C62" s="393" t="s">
        <v>6</v>
      </c>
      <c r="D62" s="371" t="s">
        <v>206</v>
      </c>
      <c r="E62" s="371" t="s">
        <v>207</v>
      </c>
      <c r="F62" s="248" t="s">
        <v>1</v>
      </c>
      <c r="G62" s="243">
        <v>79692.899999999994</v>
      </c>
      <c r="H62" s="243">
        <v>79692.899999999994</v>
      </c>
      <c r="I62" s="243">
        <v>100</v>
      </c>
      <c r="J62" s="397" t="s">
        <v>1209</v>
      </c>
      <c r="K62" s="347">
        <v>693711</v>
      </c>
      <c r="L62" s="347">
        <v>693711</v>
      </c>
      <c r="M62" s="347" t="s">
        <v>360</v>
      </c>
      <c r="N62" s="328" t="s">
        <v>200</v>
      </c>
      <c r="O62" s="328" t="s">
        <v>200</v>
      </c>
      <c r="P62" s="328" t="s">
        <v>200</v>
      </c>
    </row>
    <row r="63" spans="1:16" ht="24" customHeight="1" x14ac:dyDescent="0.2">
      <c r="A63" s="391"/>
      <c r="B63" s="392" t="s">
        <v>20</v>
      </c>
      <c r="C63" s="393" t="s">
        <v>6</v>
      </c>
      <c r="D63" s="371"/>
      <c r="E63" s="371"/>
      <c r="F63" s="240" t="s">
        <v>3</v>
      </c>
      <c r="G63" s="242">
        <v>26079.9</v>
      </c>
      <c r="H63" s="242">
        <v>26079.9</v>
      </c>
      <c r="I63" s="243">
        <v>100</v>
      </c>
      <c r="J63" s="397"/>
      <c r="K63" s="347"/>
      <c r="L63" s="347"/>
      <c r="M63" s="347"/>
      <c r="N63" s="329"/>
      <c r="O63" s="329"/>
      <c r="P63" s="329"/>
    </row>
    <row r="64" spans="1:16" ht="66" customHeight="1" x14ac:dyDescent="0.2">
      <c r="A64" s="391"/>
      <c r="B64" s="392" t="s">
        <v>20</v>
      </c>
      <c r="C64" s="393" t="s">
        <v>6</v>
      </c>
      <c r="D64" s="371"/>
      <c r="E64" s="371"/>
      <c r="F64" s="240" t="s">
        <v>4</v>
      </c>
      <c r="G64" s="242">
        <v>53613</v>
      </c>
      <c r="H64" s="242">
        <v>53613</v>
      </c>
      <c r="I64" s="243">
        <v>100</v>
      </c>
      <c r="J64" s="14" t="s">
        <v>1210</v>
      </c>
      <c r="K64" s="241">
        <v>90</v>
      </c>
      <c r="L64" s="241">
        <v>94.5</v>
      </c>
      <c r="M64" s="241" t="s">
        <v>360</v>
      </c>
      <c r="N64" s="330"/>
      <c r="O64" s="330"/>
      <c r="P64" s="330"/>
    </row>
    <row r="65" spans="1:16" ht="35.25" customHeight="1" x14ac:dyDescent="0.2">
      <c r="A65" s="447" t="s">
        <v>218</v>
      </c>
      <c r="B65" s="454" t="s">
        <v>219</v>
      </c>
      <c r="C65" s="393" t="s">
        <v>6</v>
      </c>
      <c r="D65" s="371" t="s">
        <v>206</v>
      </c>
      <c r="E65" s="371" t="s">
        <v>207</v>
      </c>
      <c r="F65" s="248" t="s">
        <v>1</v>
      </c>
      <c r="G65" s="243">
        <v>41172.800000000003</v>
      </c>
      <c r="H65" s="243">
        <v>41172.800000000003</v>
      </c>
      <c r="I65" s="243">
        <v>100</v>
      </c>
      <c r="J65" s="397" t="s">
        <v>1390</v>
      </c>
      <c r="K65" s="347">
        <v>678</v>
      </c>
      <c r="L65" s="347">
        <v>678</v>
      </c>
      <c r="M65" s="347" t="s">
        <v>360</v>
      </c>
      <c r="N65" s="328" t="s">
        <v>200</v>
      </c>
      <c r="O65" s="328" t="s">
        <v>200</v>
      </c>
      <c r="P65" s="328" t="s">
        <v>200</v>
      </c>
    </row>
    <row r="66" spans="1:16" ht="41.25" customHeight="1" x14ac:dyDescent="0.2">
      <c r="A66" s="447"/>
      <c r="B66" s="454" t="s">
        <v>19</v>
      </c>
      <c r="C66" s="393" t="s">
        <v>6</v>
      </c>
      <c r="D66" s="371"/>
      <c r="E66" s="371"/>
      <c r="F66" s="240" t="s">
        <v>3</v>
      </c>
      <c r="G66" s="242">
        <v>13191.4</v>
      </c>
      <c r="H66" s="242">
        <v>13191.4</v>
      </c>
      <c r="I66" s="243">
        <v>100</v>
      </c>
      <c r="J66" s="397"/>
      <c r="K66" s="347"/>
      <c r="L66" s="347"/>
      <c r="M66" s="347"/>
      <c r="N66" s="329"/>
      <c r="O66" s="329"/>
      <c r="P66" s="329"/>
    </row>
    <row r="67" spans="1:16" ht="103.5" customHeight="1" x14ac:dyDescent="0.2">
      <c r="A67" s="447"/>
      <c r="B67" s="454" t="s">
        <v>19</v>
      </c>
      <c r="C67" s="393" t="s">
        <v>6</v>
      </c>
      <c r="D67" s="371"/>
      <c r="E67" s="371"/>
      <c r="F67" s="240" t="s">
        <v>4</v>
      </c>
      <c r="G67" s="242">
        <v>27981.4</v>
      </c>
      <c r="H67" s="242">
        <v>27981.4</v>
      </c>
      <c r="I67" s="243">
        <v>100</v>
      </c>
      <c r="J67" s="14" t="s">
        <v>1211</v>
      </c>
      <c r="K67" s="235">
        <v>95</v>
      </c>
      <c r="L67" s="241">
        <v>99.4</v>
      </c>
      <c r="M67" s="235" t="s">
        <v>360</v>
      </c>
      <c r="N67" s="330"/>
      <c r="O67" s="330"/>
      <c r="P67" s="330"/>
    </row>
    <row r="68" spans="1:16" ht="44.25" customHeight="1" x14ac:dyDescent="0.2">
      <c r="A68" s="447" t="s">
        <v>220</v>
      </c>
      <c r="B68" s="448" t="s">
        <v>168</v>
      </c>
      <c r="C68" s="393" t="s">
        <v>6</v>
      </c>
      <c r="D68" s="371" t="s">
        <v>206</v>
      </c>
      <c r="E68" s="371" t="s">
        <v>207</v>
      </c>
      <c r="F68" s="248" t="s">
        <v>1</v>
      </c>
      <c r="G68" s="243">
        <v>1935.5</v>
      </c>
      <c r="H68" s="243">
        <v>1932.9763199999998</v>
      </c>
      <c r="I68" s="243">
        <v>99.869610953242045</v>
      </c>
      <c r="J68" s="177" t="s">
        <v>1212</v>
      </c>
      <c r="K68" s="231">
        <v>46</v>
      </c>
      <c r="L68" s="231">
        <v>46</v>
      </c>
      <c r="M68" s="231" t="s">
        <v>360</v>
      </c>
      <c r="N68" s="335" t="s">
        <v>200</v>
      </c>
      <c r="O68" s="335" t="s">
        <v>200</v>
      </c>
      <c r="P68" s="335" t="s">
        <v>200</v>
      </c>
    </row>
    <row r="69" spans="1:16" ht="62.25" customHeight="1" x14ac:dyDescent="0.2">
      <c r="A69" s="447"/>
      <c r="B69" s="448" t="s">
        <v>21</v>
      </c>
      <c r="C69" s="393" t="s">
        <v>6</v>
      </c>
      <c r="D69" s="371"/>
      <c r="E69" s="371"/>
      <c r="F69" s="240" t="s">
        <v>3</v>
      </c>
      <c r="G69" s="242">
        <v>807.9</v>
      </c>
      <c r="H69" s="242">
        <v>805.37631999999996</v>
      </c>
      <c r="I69" s="243">
        <v>99.687624706027975</v>
      </c>
      <c r="J69" s="14" t="s">
        <v>1213</v>
      </c>
      <c r="K69" s="235">
        <v>70</v>
      </c>
      <c r="L69" s="235">
        <v>90</v>
      </c>
      <c r="M69" s="235" t="s">
        <v>360</v>
      </c>
      <c r="N69" s="336"/>
      <c r="O69" s="336"/>
      <c r="P69" s="336"/>
    </row>
    <row r="70" spans="1:16" ht="78.75" customHeight="1" x14ac:dyDescent="0.2">
      <c r="A70" s="447"/>
      <c r="B70" s="448" t="s">
        <v>21</v>
      </c>
      <c r="C70" s="393" t="s">
        <v>6</v>
      </c>
      <c r="D70" s="371"/>
      <c r="E70" s="371"/>
      <c r="F70" s="240" t="s">
        <v>4</v>
      </c>
      <c r="G70" s="242">
        <v>1127.5999999999999</v>
      </c>
      <c r="H70" s="242">
        <v>1127.5999999999999</v>
      </c>
      <c r="I70" s="243">
        <v>100</v>
      </c>
      <c r="J70" s="14" t="s">
        <v>1392</v>
      </c>
      <c r="K70" s="80" t="s">
        <v>191</v>
      </c>
      <c r="L70" s="80" t="s">
        <v>514</v>
      </c>
      <c r="M70" s="80" t="s">
        <v>360</v>
      </c>
      <c r="N70" s="337"/>
      <c r="O70" s="337"/>
      <c r="P70" s="337"/>
    </row>
    <row r="71" spans="1:16" ht="79.5" customHeight="1" x14ac:dyDescent="0.2">
      <c r="A71" s="391" t="s">
        <v>221</v>
      </c>
      <c r="B71" s="393" t="s">
        <v>164</v>
      </c>
      <c r="C71" s="393" t="s">
        <v>6</v>
      </c>
      <c r="D71" s="371" t="s">
        <v>206</v>
      </c>
      <c r="E71" s="371" t="s">
        <v>207</v>
      </c>
      <c r="F71" s="248" t="s">
        <v>1</v>
      </c>
      <c r="G71" s="243">
        <v>353278.8</v>
      </c>
      <c r="H71" s="243">
        <v>353278.8</v>
      </c>
      <c r="I71" s="243">
        <v>100</v>
      </c>
      <c r="J71" s="14" t="s">
        <v>1214</v>
      </c>
      <c r="K71" s="235">
        <v>90999</v>
      </c>
      <c r="L71" s="235">
        <v>94183</v>
      </c>
      <c r="M71" s="235" t="s">
        <v>1393</v>
      </c>
      <c r="N71" s="328" t="s">
        <v>200</v>
      </c>
      <c r="O71" s="328" t="s">
        <v>200</v>
      </c>
      <c r="P71" s="328" t="s">
        <v>200</v>
      </c>
    </row>
    <row r="72" spans="1:16" ht="51" customHeight="1" x14ac:dyDescent="0.2">
      <c r="A72" s="391"/>
      <c r="B72" s="393" t="s">
        <v>14</v>
      </c>
      <c r="C72" s="393" t="s">
        <v>6</v>
      </c>
      <c r="D72" s="371"/>
      <c r="E72" s="371"/>
      <c r="F72" s="393" t="s">
        <v>3</v>
      </c>
      <c r="G72" s="431">
        <v>353278.8</v>
      </c>
      <c r="H72" s="431">
        <v>353278.8</v>
      </c>
      <c r="I72" s="434">
        <v>100</v>
      </c>
      <c r="J72" s="246" t="s">
        <v>1215</v>
      </c>
      <c r="K72" s="235">
        <v>985000</v>
      </c>
      <c r="L72" s="235">
        <v>978987</v>
      </c>
      <c r="M72" s="235" t="s">
        <v>1393</v>
      </c>
      <c r="N72" s="329"/>
      <c r="O72" s="329"/>
      <c r="P72" s="329"/>
    </row>
    <row r="73" spans="1:16" ht="60" customHeight="1" x14ac:dyDescent="0.2">
      <c r="A73" s="391"/>
      <c r="B73" s="393" t="s">
        <v>14</v>
      </c>
      <c r="C73" s="393" t="s">
        <v>6</v>
      </c>
      <c r="D73" s="371"/>
      <c r="E73" s="371"/>
      <c r="F73" s="393"/>
      <c r="G73" s="431"/>
      <c r="H73" s="431"/>
      <c r="I73" s="436"/>
      <c r="J73" s="246" t="s">
        <v>1216</v>
      </c>
      <c r="K73" s="235">
        <v>21685</v>
      </c>
      <c r="L73" s="235">
        <v>21685</v>
      </c>
      <c r="M73" s="81" t="s">
        <v>360</v>
      </c>
      <c r="N73" s="330"/>
      <c r="O73" s="330"/>
      <c r="P73" s="330"/>
    </row>
    <row r="74" spans="1:16" ht="84.75" customHeight="1" x14ac:dyDescent="0.2">
      <c r="A74" s="391" t="s">
        <v>222</v>
      </c>
      <c r="B74" s="393" t="s">
        <v>165</v>
      </c>
      <c r="C74" s="393" t="s">
        <v>6</v>
      </c>
      <c r="D74" s="371" t="s">
        <v>206</v>
      </c>
      <c r="E74" s="371" t="s">
        <v>207</v>
      </c>
      <c r="F74" s="414" t="s">
        <v>1</v>
      </c>
      <c r="G74" s="433">
        <v>946015.3</v>
      </c>
      <c r="H74" s="433">
        <v>946015.3</v>
      </c>
      <c r="I74" s="434">
        <v>100</v>
      </c>
      <c r="J74" s="14" t="s">
        <v>1217</v>
      </c>
      <c r="K74" s="82">
        <v>1516267</v>
      </c>
      <c r="L74" s="82">
        <v>1525969</v>
      </c>
      <c r="M74" s="328" t="s">
        <v>1393</v>
      </c>
      <c r="N74" s="328" t="s">
        <v>200</v>
      </c>
      <c r="O74" s="328" t="s">
        <v>200</v>
      </c>
      <c r="P74" s="328" t="s">
        <v>200</v>
      </c>
    </row>
    <row r="75" spans="1:16" ht="38.25" customHeight="1" x14ac:dyDescent="0.2">
      <c r="A75" s="391"/>
      <c r="B75" s="393"/>
      <c r="C75" s="393"/>
      <c r="D75" s="371"/>
      <c r="E75" s="371"/>
      <c r="F75" s="414"/>
      <c r="G75" s="433"/>
      <c r="H75" s="433"/>
      <c r="I75" s="436"/>
      <c r="J75" s="14" t="s">
        <v>1218</v>
      </c>
      <c r="K75" s="235">
        <v>19902</v>
      </c>
      <c r="L75" s="235">
        <v>20502</v>
      </c>
      <c r="M75" s="330"/>
      <c r="N75" s="330"/>
      <c r="O75" s="330"/>
      <c r="P75" s="330"/>
    </row>
    <row r="76" spans="1:16" ht="30.75" customHeight="1" x14ac:dyDescent="0.2">
      <c r="A76" s="391"/>
      <c r="B76" s="393" t="s">
        <v>15</v>
      </c>
      <c r="C76" s="393" t="s">
        <v>6</v>
      </c>
      <c r="D76" s="371"/>
      <c r="E76" s="371"/>
      <c r="F76" s="393" t="s">
        <v>3</v>
      </c>
      <c r="G76" s="431">
        <v>946015.3</v>
      </c>
      <c r="H76" s="431">
        <v>946015.3</v>
      </c>
      <c r="I76" s="434">
        <v>100</v>
      </c>
      <c r="J76" s="14" t="s">
        <v>1215</v>
      </c>
      <c r="K76" s="235">
        <v>246326</v>
      </c>
      <c r="L76" s="235">
        <v>247250</v>
      </c>
      <c r="M76" s="328" t="s">
        <v>1393</v>
      </c>
      <c r="N76" s="328" t="s">
        <v>200</v>
      </c>
      <c r="O76" s="328" t="s">
        <v>200</v>
      </c>
      <c r="P76" s="328" t="s">
        <v>200</v>
      </c>
    </row>
    <row r="77" spans="1:16" ht="39.75" customHeight="1" x14ac:dyDescent="0.2">
      <c r="A77" s="391"/>
      <c r="B77" s="393" t="s">
        <v>15</v>
      </c>
      <c r="C77" s="393" t="s">
        <v>6</v>
      </c>
      <c r="D77" s="371"/>
      <c r="E77" s="371"/>
      <c r="F77" s="393"/>
      <c r="G77" s="431"/>
      <c r="H77" s="431"/>
      <c r="I77" s="435"/>
      <c r="J77" s="14" t="s">
        <v>1219</v>
      </c>
      <c r="K77" s="235">
        <v>8000</v>
      </c>
      <c r="L77" s="235">
        <v>8202</v>
      </c>
      <c r="M77" s="330"/>
      <c r="N77" s="329"/>
      <c r="O77" s="329"/>
      <c r="P77" s="329"/>
    </row>
    <row r="78" spans="1:16" ht="72.75" customHeight="1" x14ac:dyDescent="0.2">
      <c r="A78" s="391"/>
      <c r="B78" s="393" t="s">
        <v>15</v>
      </c>
      <c r="C78" s="393" t="s">
        <v>6</v>
      </c>
      <c r="D78" s="371"/>
      <c r="E78" s="371"/>
      <c r="F78" s="393"/>
      <c r="G78" s="431"/>
      <c r="H78" s="431"/>
      <c r="I78" s="436"/>
      <c r="J78" s="14" t="s">
        <v>1220</v>
      </c>
      <c r="K78" s="235">
        <v>5</v>
      </c>
      <c r="L78" s="235">
        <v>5</v>
      </c>
      <c r="M78" s="235" t="s">
        <v>360</v>
      </c>
      <c r="N78" s="330"/>
      <c r="O78" s="330"/>
      <c r="P78" s="330"/>
    </row>
    <row r="79" spans="1:16" ht="42.75" customHeight="1" x14ac:dyDescent="0.2">
      <c r="A79" s="391" t="s">
        <v>223</v>
      </c>
      <c r="B79" s="393" t="s">
        <v>167</v>
      </c>
      <c r="C79" s="393" t="s">
        <v>6</v>
      </c>
      <c r="D79" s="371" t="s">
        <v>206</v>
      </c>
      <c r="E79" s="371" t="s">
        <v>207</v>
      </c>
      <c r="F79" s="248" t="s">
        <v>1</v>
      </c>
      <c r="G79" s="243">
        <v>60974.400000000001</v>
      </c>
      <c r="H79" s="243">
        <v>60972.9</v>
      </c>
      <c r="I79" s="245">
        <v>99.997539951192621</v>
      </c>
      <c r="J79" s="14" t="s">
        <v>1221</v>
      </c>
      <c r="K79" s="235">
        <v>3242</v>
      </c>
      <c r="L79" s="235">
        <v>3282</v>
      </c>
      <c r="M79" s="235" t="s">
        <v>1393</v>
      </c>
      <c r="N79" s="328" t="s">
        <v>200</v>
      </c>
      <c r="O79" s="328" t="s">
        <v>200</v>
      </c>
      <c r="P79" s="328" t="s">
        <v>200</v>
      </c>
    </row>
    <row r="80" spans="1:16" ht="77.25" customHeight="1" x14ac:dyDescent="0.2">
      <c r="A80" s="391"/>
      <c r="B80" s="393" t="s">
        <v>18</v>
      </c>
      <c r="C80" s="393" t="s">
        <v>6</v>
      </c>
      <c r="D80" s="371"/>
      <c r="E80" s="371"/>
      <c r="F80" s="240" t="s">
        <v>3</v>
      </c>
      <c r="G80" s="242">
        <v>60974.400000000001</v>
      </c>
      <c r="H80" s="242">
        <v>60972.9</v>
      </c>
      <c r="I80" s="245">
        <v>99.997539951192621</v>
      </c>
      <c r="J80" s="14" t="s">
        <v>1220</v>
      </c>
      <c r="K80" s="235">
        <v>5</v>
      </c>
      <c r="L80" s="235">
        <v>5</v>
      </c>
      <c r="M80" s="235" t="s">
        <v>360</v>
      </c>
      <c r="N80" s="330"/>
      <c r="O80" s="330"/>
      <c r="P80" s="330"/>
    </row>
    <row r="81" spans="1:16" ht="42.75" customHeight="1" x14ac:dyDescent="0.2">
      <c r="A81" s="391" t="s">
        <v>224</v>
      </c>
      <c r="B81" s="393" t="s">
        <v>166</v>
      </c>
      <c r="C81" s="393" t="s">
        <v>6</v>
      </c>
      <c r="D81" s="371" t="s">
        <v>206</v>
      </c>
      <c r="E81" s="371" t="s">
        <v>207</v>
      </c>
      <c r="F81" s="248" t="s">
        <v>1</v>
      </c>
      <c r="G81" s="243">
        <v>4008564.2</v>
      </c>
      <c r="H81" s="243">
        <v>4007593.4796199999</v>
      </c>
      <c r="I81" s="245">
        <v>99.975783838512541</v>
      </c>
      <c r="J81" s="15" t="s">
        <v>1222</v>
      </c>
      <c r="K81" s="235">
        <v>29221</v>
      </c>
      <c r="L81" s="235">
        <v>29863</v>
      </c>
      <c r="M81" s="235" t="s">
        <v>1393</v>
      </c>
      <c r="N81" s="328" t="s">
        <v>200</v>
      </c>
      <c r="O81" s="328" t="s">
        <v>200</v>
      </c>
      <c r="P81" s="328" t="s">
        <v>200</v>
      </c>
    </row>
    <row r="82" spans="1:16" ht="65.25" customHeight="1" x14ac:dyDescent="0.2">
      <c r="A82" s="391"/>
      <c r="B82" s="393" t="s">
        <v>16</v>
      </c>
      <c r="C82" s="393" t="s">
        <v>6</v>
      </c>
      <c r="D82" s="371"/>
      <c r="E82" s="371"/>
      <c r="F82" s="240" t="s">
        <v>3</v>
      </c>
      <c r="G82" s="242">
        <v>4008564.2</v>
      </c>
      <c r="H82" s="242">
        <v>4007593.4796199999</v>
      </c>
      <c r="I82" s="245">
        <v>99.975783838512541</v>
      </c>
      <c r="J82" s="14" t="s">
        <v>1220</v>
      </c>
      <c r="K82" s="235">
        <v>5</v>
      </c>
      <c r="L82" s="235">
        <v>5</v>
      </c>
      <c r="M82" s="235" t="s">
        <v>360</v>
      </c>
      <c r="N82" s="330"/>
      <c r="O82" s="330"/>
      <c r="P82" s="330"/>
    </row>
    <row r="83" spans="1:16" ht="33" customHeight="1" x14ac:dyDescent="0.2">
      <c r="A83" s="391" t="s">
        <v>91</v>
      </c>
      <c r="B83" s="414" t="s">
        <v>92</v>
      </c>
      <c r="C83" s="393" t="s">
        <v>6</v>
      </c>
      <c r="D83" s="398" t="s">
        <v>199</v>
      </c>
      <c r="E83" s="398" t="s">
        <v>199</v>
      </c>
      <c r="F83" s="248" t="s">
        <v>1</v>
      </c>
      <c r="G83" s="243">
        <v>447866.4</v>
      </c>
      <c r="H83" s="243">
        <v>447866.4</v>
      </c>
      <c r="I83" s="245">
        <v>100</v>
      </c>
      <c r="J83" s="343" t="s">
        <v>199</v>
      </c>
      <c r="K83" s="327" t="s">
        <v>199</v>
      </c>
      <c r="L83" s="327" t="s">
        <v>199</v>
      </c>
      <c r="M83" s="327" t="s">
        <v>199</v>
      </c>
      <c r="N83" s="327" t="s">
        <v>200</v>
      </c>
      <c r="O83" s="327" t="s">
        <v>200</v>
      </c>
      <c r="P83" s="327" t="s">
        <v>200</v>
      </c>
    </row>
    <row r="84" spans="1:16" ht="57.75" customHeight="1" x14ac:dyDescent="0.2">
      <c r="A84" s="391"/>
      <c r="B84" s="414" t="s">
        <v>68</v>
      </c>
      <c r="C84" s="393" t="s">
        <v>6</v>
      </c>
      <c r="D84" s="398"/>
      <c r="E84" s="398"/>
      <c r="F84" s="240" t="s">
        <v>3</v>
      </c>
      <c r="G84" s="242">
        <v>447866.4</v>
      </c>
      <c r="H84" s="242">
        <v>447866.4</v>
      </c>
      <c r="I84" s="245">
        <v>100</v>
      </c>
      <c r="J84" s="343"/>
      <c r="K84" s="327"/>
      <c r="L84" s="327"/>
      <c r="M84" s="327"/>
      <c r="N84" s="327"/>
      <c r="O84" s="327"/>
      <c r="P84" s="327"/>
    </row>
    <row r="85" spans="1:16" ht="46.5" customHeight="1" x14ac:dyDescent="0.2">
      <c r="A85" s="391" t="s">
        <v>225</v>
      </c>
      <c r="B85" s="393" t="s">
        <v>171</v>
      </c>
      <c r="C85" s="393" t="s">
        <v>6</v>
      </c>
      <c r="D85" s="371" t="s">
        <v>206</v>
      </c>
      <c r="E85" s="371" t="s">
        <v>207</v>
      </c>
      <c r="F85" s="248" t="s">
        <v>1</v>
      </c>
      <c r="G85" s="243">
        <v>309980.3</v>
      </c>
      <c r="H85" s="243">
        <v>309980.3</v>
      </c>
      <c r="I85" s="245">
        <v>100</v>
      </c>
      <c r="J85" s="14" t="s">
        <v>1223</v>
      </c>
      <c r="K85" s="235">
        <v>618</v>
      </c>
      <c r="L85" s="235">
        <v>663</v>
      </c>
      <c r="M85" s="235" t="s">
        <v>1393</v>
      </c>
      <c r="N85" s="328" t="s">
        <v>200</v>
      </c>
      <c r="O85" s="328" t="s">
        <v>200</v>
      </c>
      <c r="P85" s="328" t="s">
        <v>200</v>
      </c>
    </row>
    <row r="86" spans="1:16" ht="37.5" customHeight="1" x14ac:dyDescent="0.2">
      <c r="A86" s="391"/>
      <c r="B86" s="393" t="s">
        <v>22</v>
      </c>
      <c r="C86" s="393" t="s">
        <v>6</v>
      </c>
      <c r="D86" s="371"/>
      <c r="E86" s="371"/>
      <c r="F86" s="240" t="s">
        <v>3</v>
      </c>
      <c r="G86" s="242">
        <v>309980.3</v>
      </c>
      <c r="H86" s="242">
        <v>309980.3</v>
      </c>
      <c r="I86" s="245">
        <v>100</v>
      </c>
      <c r="J86" s="14" t="s">
        <v>1224</v>
      </c>
      <c r="K86" s="241">
        <v>1.9</v>
      </c>
      <c r="L86" s="241">
        <v>1.9</v>
      </c>
      <c r="M86" s="241" t="s">
        <v>360</v>
      </c>
      <c r="N86" s="330"/>
      <c r="O86" s="330"/>
      <c r="P86" s="330"/>
    </row>
    <row r="87" spans="1:16" ht="41.25" customHeight="1" x14ac:dyDescent="0.2">
      <c r="A87" s="391" t="s">
        <v>226</v>
      </c>
      <c r="B87" s="393" t="s">
        <v>170</v>
      </c>
      <c r="C87" s="393" t="s">
        <v>6</v>
      </c>
      <c r="D87" s="371" t="s">
        <v>206</v>
      </c>
      <c r="E87" s="371" t="s">
        <v>207</v>
      </c>
      <c r="F87" s="414" t="s">
        <v>1</v>
      </c>
      <c r="G87" s="433">
        <v>137886.1</v>
      </c>
      <c r="H87" s="433">
        <v>137886.1</v>
      </c>
      <c r="I87" s="434">
        <v>100</v>
      </c>
      <c r="J87" s="397" t="s">
        <v>1222</v>
      </c>
      <c r="K87" s="328">
        <v>95882</v>
      </c>
      <c r="L87" s="328">
        <v>96060</v>
      </c>
      <c r="M87" s="347" t="s">
        <v>1393</v>
      </c>
      <c r="N87" s="328" t="s">
        <v>200</v>
      </c>
      <c r="O87" s="328" t="s">
        <v>200</v>
      </c>
      <c r="P87" s="328" t="s">
        <v>200</v>
      </c>
    </row>
    <row r="88" spans="1:16" ht="12.75" customHeight="1" x14ac:dyDescent="0.2">
      <c r="A88" s="391"/>
      <c r="B88" s="393" t="s">
        <v>67</v>
      </c>
      <c r="C88" s="393" t="s">
        <v>6</v>
      </c>
      <c r="D88" s="371"/>
      <c r="E88" s="371"/>
      <c r="F88" s="414"/>
      <c r="G88" s="433"/>
      <c r="H88" s="433"/>
      <c r="I88" s="436"/>
      <c r="J88" s="397"/>
      <c r="K88" s="330"/>
      <c r="L88" s="330"/>
      <c r="M88" s="347"/>
      <c r="N88" s="329"/>
      <c r="O88" s="329"/>
      <c r="P88" s="329"/>
    </row>
    <row r="89" spans="1:16" ht="34.5" customHeight="1" x14ac:dyDescent="0.2">
      <c r="A89" s="391"/>
      <c r="B89" s="393" t="s">
        <v>67</v>
      </c>
      <c r="C89" s="393" t="s">
        <v>6</v>
      </c>
      <c r="D89" s="371"/>
      <c r="E89" s="371"/>
      <c r="F89" s="240" t="s">
        <v>3</v>
      </c>
      <c r="G89" s="242">
        <v>137886.1</v>
      </c>
      <c r="H89" s="242">
        <v>137886.1</v>
      </c>
      <c r="I89" s="245">
        <v>100</v>
      </c>
      <c r="J89" s="14" t="s">
        <v>1225</v>
      </c>
      <c r="K89" s="235">
        <v>10</v>
      </c>
      <c r="L89" s="235">
        <v>9</v>
      </c>
      <c r="M89" s="235" t="s">
        <v>360</v>
      </c>
      <c r="N89" s="330"/>
      <c r="O89" s="330"/>
      <c r="P89" s="330"/>
    </row>
    <row r="90" spans="1:16" ht="21" customHeight="1" x14ac:dyDescent="0.2">
      <c r="A90" s="391" t="s">
        <v>93</v>
      </c>
      <c r="B90" s="414" t="s">
        <v>94</v>
      </c>
      <c r="C90" s="393" t="s">
        <v>6</v>
      </c>
      <c r="D90" s="398" t="s">
        <v>199</v>
      </c>
      <c r="E90" s="398" t="s">
        <v>199</v>
      </c>
      <c r="F90" s="248" t="s">
        <v>1</v>
      </c>
      <c r="G90" s="243">
        <v>446941.3</v>
      </c>
      <c r="H90" s="243">
        <v>446941.3</v>
      </c>
      <c r="I90" s="245">
        <v>100</v>
      </c>
      <c r="J90" s="343" t="s">
        <v>199</v>
      </c>
      <c r="K90" s="327" t="s">
        <v>199</v>
      </c>
      <c r="L90" s="327" t="s">
        <v>199</v>
      </c>
      <c r="M90" s="327" t="s">
        <v>199</v>
      </c>
      <c r="N90" s="327" t="s">
        <v>200</v>
      </c>
      <c r="O90" s="327" t="s">
        <v>200</v>
      </c>
      <c r="P90" s="327" t="s">
        <v>200</v>
      </c>
    </row>
    <row r="91" spans="1:16" ht="21.75" customHeight="1" x14ac:dyDescent="0.2">
      <c r="A91" s="391"/>
      <c r="B91" s="414" t="s">
        <v>23</v>
      </c>
      <c r="C91" s="393" t="s">
        <v>6</v>
      </c>
      <c r="D91" s="398"/>
      <c r="E91" s="398"/>
      <c r="F91" s="240" t="s">
        <v>3</v>
      </c>
      <c r="G91" s="242">
        <v>446941.3</v>
      </c>
      <c r="H91" s="242">
        <v>446941.3</v>
      </c>
      <c r="I91" s="245">
        <v>100</v>
      </c>
      <c r="J91" s="343"/>
      <c r="K91" s="327"/>
      <c r="L91" s="327"/>
      <c r="M91" s="327"/>
      <c r="N91" s="327"/>
      <c r="O91" s="327"/>
      <c r="P91" s="327"/>
    </row>
    <row r="92" spans="1:16" ht="49.5" customHeight="1" x14ac:dyDescent="0.2">
      <c r="A92" s="391" t="s">
        <v>227</v>
      </c>
      <c r="B92" s="393" t="s">
        <v>172</v>
      </c>
      <c r="C92" s="393" t="s">
        <v>6</v>
      </c>
      <c r="D92" s="371" t="s">
        <v>206</v>
      </c>
      <c r="E92" s="371" t="s">
        <v>207</v>
      </c>
      <c r="F92" s="248" t="s">
        <v>1</v>
      </c>
      <c r="G92" s="243">
        <v>446941.3</v>
      </c>
      <c r="H92" s="243">
        <v>446941.3</v>
      </c>
      <c r="I92" s="245">
        <v>100</v>
      </c>
      <c r="J92" s="14" t="s">
        <v>1226</v>
      </c>
      <c r="K92" s="235">
        <v>33499</v>
      </c>
      <c r="L92" s="241">
        <v>34513</v>
      </c>
      <c r="M92" s="235" t="s">
        <v>1393</v>
      </c>
      <c r="N92" s="328" t="s">
        <v>200</v>
      </c>
      <c r="O92" s="328" t="s">
        <v>200</v>
      </c>
      <c r="P92" s="328" t="s">
        <v>200</v>
      </c>
    </row>
    <row r="93" spans="1:16" ht="123" customHeight="1" x14ac:dyDescent="0.2">
      <c r="A93" s="391"/>
      <c r="B93" s="393" t="s">
        <v>24</v>
      </c>
      <c r="C93" s="393" t="s">
        <v>6</v>
      </c>
      <c r="D93" s="371"/>
      <c r="E93" s="371"/>
      <c r="F93" s="240" t="s">
        <v>3</v>
      </c>
      <c r="G93" s="242">
        <v>446941.3</v>
      </c>
      <c r="H93" s="242">
        <v>446941.3</v>
      </c>
      <c r="I93" s="245">
        <v>100</v>
      </c>
      <c r="J93" s="14" t="s">
        <v>1227</v>
      </c>
      <c r="K93" s="235" t="s">
        <v>228</v>
      </c>
      <c r="L93" s="235">
        <v>100</v>
      </c>
      <c r="M93" s="235" t="s">
        <v>360</v>
      </c>
      <c r="N93" s="330"/>
      <c r="O93" s="330"/>
      <c r="P93" s="330"/>
    </row>
    <row r="94" spans="1:16" ht="19.5" customHeight="1" x14ac:dyDescent="0.2">
      <c r="A94" s="391" t="s">
        <v>95</v>
      </c>
      <c r="B94" s="414" t="s">
        <v>131</v>
      </c>
      <c r="C94" s="393" t="s">
        <v>7</v>
      </c>
      <c r="D94" s="398" t="s">
        <v>199</v>
      </c>
      <c r="E94" s="398" t="s">
        <v>199</v>
      </c>
      <c r="F94" s="248" t="s">
        <v>1</v>
      </c>
      <c r="G94" s="243">
        <v>5678.7999999999993</v>
      </c>
      <c r="H94" s="243">
        <v>4910.1000000000004</v>
      </c>
      <c r="I94" s="245">
        <v>86.463689511868722</v>
      </c>
      <c r="J94" s="343" t="s">
        <v>199</v>
      </c>
      <c r="K94" s="327" t="s">
        <v>199</v>
      </c>
      <c r="L94" s="327" t="s">
        <v>199</v>
      </c>
      <c r="M94" s="327" t="s">
        <v>199</v>
      </c>
      <c r="N94" s="327" t="s">
        <v>200</v>
      </c>
      <c r="O94" s="327" t="s">
        <v>200</v>
      </c>
      <c r="P94" s="327" t="s">
        <v>200</v>
      </c>
    </row>
    <row r="95" spans="1:16" ht="24" customHeight="1" x14ac:dyDescent="0.2">
      <c r="A95" s="391"/>
      <c r="B95" s="414" t="s">
        <v>25</v>
      </c>
      <c r="C95" s="393" t="s">
        <v>7</v>
      </c>
      <c r="D95" s="398"/>
      <c r="E95" s="398"/>
      <c r="F95" s="240" t="s">
        <v>3</v>
      </c>
      <c r="G95" s="242">
        <v>3506.1</v>
      </c>
      <c r="H95" s="242">
        <v>3110.6</v>
      </c>
      <c r="I95" s="245">
        <v>88.71966002110608</v>
      </c>
      <c r="J95" s="343"/>
      <c r="K95" s="327"/>
      <c r="L95" s="327"/>
      <c r="M95" s="327"/>
      <c r="N95" s="327"/>
      <c r="O95" s="327"/>
      <c r="P95" s="327"/>
    </row>
    <row r="96" spans="1:16" ht="42" customHeight="1" x14ac:dyDescent="0.2">
      <c r="A96" s="391"/>
      <c r="B96" s="414" t="s">
        <v>25</v>
      </c>
      <c r="C96" s="393" t="s">
        <v>7</v>
      </c>
      <c r="D96" s="398"/>
      <c r="E96" s="398"/>
      <c r="F96" s="240" t="s">
        <v>77</v>
      </c>
      <c r="G96" s="242">
        <v>2172.6999999999998</v>
      </c>
      <c r="H96" s="242">
        <v>1799.5</v>
      </c>
      <c r="I96" s="245">
        <v>82.82321535416763</v>
      </c>
      <c r="J96" s="343"/>
      <c r="K96" s="327"/>
      <c r="L96" s="327"/>
      <c r="M96" s="327"/>
      <c r="N96" s="327"/>
      <c r="O96" s="327"/>
      <c r="P96" s="327"/>
    </row>
    <row r="97" spans="1:16" ht="24" customHeight="1" x14ac:dyDescent="0.2">
      <c r="A97" s="447" t="s">
        <v>229</v>
      </c>
      <c r="B97" s="448" t="s">
        <v>230</v>
      </c>
      <c r="C97" s="393" t="s">
        <v>7</v>
      </c>
      <c r="D97" s="371" t="s">
        <v>206</v>
      </c>
      <c r="E97" s="371" t="s">
        <v>207</v>
      </c>
      <c r="F97" s="248" t="s">
        <v>1</v>
      </c>
      <c r="G97" s="243">
        <v>5678.7999999999993</v>
      </c>
      <c r="H97" s="243">
        <v>4910.1000000000004</v>
      </c>
      <c r="I97" s="245">
        <v>86.463689511868722</v>
      </c>
      <c r="J97" s="397" t="s">
        <v>1228</v>
      </c>
      <c r="K97" s="347">
        <v>9</v>
      </c>
      <c r="L97" s="347">
        <v>9</v>
      </c>
      <c r="M97" s="347" t="s">
        <v>360</v>
      </c>
      <c r="N97" s="338" t="s">
        <v>1374</v>
      </c>
      <c r="O97" s="338" t="s">
        <v>1374</v>
      </c>
      <c r="P97" s="338" t="s">
        <v>1375</v>
      </c>
    </row>
    <row r="98" spans="1:16" ht="55.5" customHeight="1" x14ac:dyDescent="0.2">
      <c r="A98" s="447"/>
      <c r="B98" s="448" t="s">
        <v>26</v>
      </c>
      <c r="C98" s="393" t="s">
        <v>7</v>
      </c>
      <c r="D98" s="371"/>
      <c r="E98" s="371"/>
      <c r="F98" s="240" t="s">
        <v>3</v>
      </c>
      <c r="G98" s="242">
        <v>3506.1</v>
      </c>
      <c r="H98" s="242">
        <v>3110.6</v>
      </c>
      <c r="I98" s="245">
        <v>88.71966002110608</v>
      </c>
      <c r="J98" s="397"/>
      <c r="K98" s="347"/>
      <c r="L98" s="347"/>
      <c r="M98" s="347"/>
      <c r="N98" s="339"/>
      <c r="O98" s="339"/>
      <c r="P98" s="339"/>
    </row>
    <row r="99" spans="1:16" ht="69.75" customHeight="1" x14ac:dyDescent="0.2">
      <c r="A99" s="447"/>
      <c r="B99" s="448" t="s">
        <v>26</v>
      </c>
      <c r="C99" s="393" t="s">
        <v>7</v>
      </c>
      <c r="D99" s="371"/>
      <c r="E99" s="371"/>
      <c r="F99" s="240" t="s">
        <v>77</v>
      </c>
      <c r="G99" s="242">
        <v>2172.6999999999998</v>
      </c>
      <c r="H99" s="242">
        <v>1799.5</v>
      </c>
      <c r="I99" s="245">
        <v>82.82321535416763</v>
      </c>
      <c r="J99" s="14" t="s">
        <v>1229</v>
      </c>
      <c r="K99" s="235">
        <v>100</v>
      </c>
      <c r="L99" s="235">
        <v>100</v>
      </c>
      <c r="M99" s="235" t="s">
        <v>360</v>
      </c>
      <c r="N99" s="340"/>
      <c r="O99" s="340"/>
      <c r="P99" s="340"/>
    </row>
    <row r="100" spans="1:16" ht="20.25" customHeight="1" x14ac:dyDescent="0.2">
      <c r="A100" s="391" t="s">
        <v>96</v>
      </c>
      <c r="B100" s="414" t="s">
        <v>97</v>
      </c>
      <c r="C100" s="393" t="s">
        <v>6</v>
      </c>
      <c r="D100" s="398" t="s">
        <v>199</v>
      </c>
      <c r="E100" s="398" t="s">
        <v>199</v>
      </c>
      <c r="F100" s="248" t="s">
        <v>1</v>
      </c>
      <c r="G100" s="243">
        <v>53316.9</v>
      </c>
      <c r="H100" s="243">
        <v>53316.9</v>
      </c>
      <c r="I100" s="245">
        <v>100</v>
      </c>
      <c r="J100" s="343" t="s">
        <v>199</v>
      </c>
      <c r="K100" s="341" t="s">
        <v>199</v>
      </c>
      <c r="L100" s="341" t="s">
        <v>199</v>
      </c>
      <c r="M100" s="341" t="s">
        <v>199</v>
      </c>
      <c r="N100" s="341" t="s">
        <v>199</v>
      </c>
      <c r="O100" s="341" t="s">
        <v>199</v>
      </c>
      <c r="P100" s="341" t="s">
        <v>199</v>
      </c>
    </row>
    <row r="101" spans="1:16" ht="37.5" customHeight="1" x14ac:dyDescent="0.2">
      <c r="A101" s="391"/>
      <c r="B101" s="414" t="s">
        <v>32</v>
      </c>
      <c r="C101" s="393" t="s">
        <v>6</v>
      </c>
      <c r="D101" s="398"/>
      <c r="E101" s="398"/>
      <c r="F101" s="240" t="s">
        <v>3</v>
      </c>
      <c r="G101" s="242">
        <v>53316.9</v>
      </c>
      <c r="H101" s="242">
        <v>53316.9</v>
      </c>
      <c r="I101" s="245">
        <v>100</v>
      </c>
      <c r="J101" s="343"/>
      <c r="K101" s="342"/>
      <c r="L101" s="342"/>
      <c r="M101" s="342"/>
      <c r="N101" s="342"/>
      <c r="O101" s="342"/>
      <c r="P101" s="342"/>
    </row>
    <row r="102" spans="1:16" ht="72" customHeight="1" x14ac:dyDescent="0.2">
      <c r="A102" s="391" t="s">
        <v>231</v>
      </c>
      <c r="B102" s="393" t="s">
        <v>174</v>
      </c>
      <c r="C102" s="393" t="s">
        <v>6</v>
      </c>
      <c r="D102" s="371" t="s">
        <v>206</v>
      </c>
      <c r="E102" s="371" t="s">
        <v>207</v>
      </c>
      <c r="F102" s="248" t="s">
        <v>1</v>
      </c>
      <c r="G102" s="243">
        <v>50090.6</v>
      </c>
      <c r="H102" s="243">
        <v>50090.6</v>
      </c>
      <c r="I102" s="245">
        <v>100</v>
      </c>
      <c r="J102" s="14" t="s">
        <v>1230</v>
      </c>
      <c r="K102" s="235">
        <v>1339</v>
      </c>
      <c r="L102" s="235">
        <v>1339</v>
      </c>
      <c r="M102" s="235" t="s">
        <v>1393</v>
      </c>
      <c r="N102" s="328" t="s">
        <v>200</v>
      </c>
      <c r="O102" s="328" t="s">
        <v>200</v>
      </c>
      <c r="P102" s="328" t="s">
        <v>200</v>
      </c>
    </row>
    <row r="103" spans="1:16" ht="63" customHeight="1" x14ac:dyDescent="0.2">
      <c r="A103" s="391"/>
      <c r="B103" s="393" t="s">
        <v>33</v>
      </c>
      <c r="C103" s="393" t="s">
        <v>6</v>
      </c>
      <c r="D103" s="371"/>
      <c r="E103" s="371"/>
      <c r="F103" s="240" t="s">
        <v>3</v>
      </c>
      <c r="G103" s="242">
        <v>50090.6</v>
      </c>
      <c r="H103" s="242">
        <v>50090.6</v>
      </c>
      <c r="I103" s="245">
        <v>100</v>
      </c>
      <c r="J103" s="14" t="s">
        <v>1220</v>
      </c>
      <c r="K103" s="235">
        <v>5</v>
      </c>
      <c r="L103" s="235">
        <v>5</v>
      </c>
      <c r="M103" s="235" t="s">
        <v>360</v>
      </c>
      <c r="N103" s="330"/>
      <c r="O103" s="330"/>
      <c r="P103" s="330"/>
    </row>
    <row r="104" spans="1:16" ht="73.5" customHeight="1" x14ac:dyDescent="0.2">
      <c r="A104" s="391" t="s">
        <v>232</v>
      </c>
      <c r="B104" s="393" t="s">
        <v>173</v>
      </c>
      <c r="C104" s="393" t="s">
        <v>6</v>
      </c>
      <c r="D104" s="371" t="s">
        <v>206</v>
      </c>
      <c r="E104" s="371" t="s">
        <v>207</v>
      </c>
      <c r="F104" s="248" t="s">
        <v>1</v>
      </c>
      <c r="G104" s="243">
        <v>3226.3</v>
      </c>
      <c r="H104" s="243">
        <v>3226.3</v>
      </c>
      <c r="I104" s="245">
        <v>100</v>
      </c>
      <c r="J104" s="14" t="s">
        <v>1222</v>
      </c>
      <c r="K104" s="235">
        <v>137</v>
      </c>
      <c r="L104" s="235">
        <v>137</v>
      </c>
      <c r="M104" s="235" t="s">
        <v>1393</v>
      </c>
      <c r="N104" s="328" t="s">
        <v>200</v>
      </c>
      <c r="O104" s="328" t="s">
        <v>200</v>
      </c>
      <c r="P104" s="328" t="s">
        <v>200</v>
      </c>
    </row>
    <row r="105" spans="1:16" ht="58.5" customHeight="1" x14ac:dyDescent="0.2">
      <c r="A105" s="391"/>
      <c r="B105" s="393" t="s">
        <v>34</v>
      </c>
      <c r="C105" s="393" t="s">
        <v>6</v>
      </c>
      <c r="D105" s="371"/>
      <c r="E105" s="371"/>
      <c r="F105" s="240" t="s">
        <v>3</v>
      </c>
      <c r="G105" s="242">
        <v>3226.3</v>
      </c>
      <c r="H105" s="242">
        <v>3226.3</v>
      </c>
      <c r="I105" s="245">
        <v>100</v>
      </c>
      <c r="J105" s="14" t="s">
        <v>1231</v>
      </c>
      <c r="K105" s="235">
        <v>80</v>
      </c>
      <c r="L105" s="235">
        <v>80</v>
      </c>
      <c r="M105" s="235" t="s">
        <v>360</v>
      </c>
      <c r="N105" s="330"/>
      <c r="O105" s="330"/>
      <c r="P105" s="330"/>
    </row>
    <row r="106" spans="1:16" ht="22.5" customHeight="1" x14ac:dyDescent="0.2">
      <c r="A106" s="391" t="s">
        <v>98</v>
      </c>
      <c r="B106" s="414" t="s">
        <v>233</v>
      </c>
      <c r="C106" s="393" t="s">
        <v>6</v>
      </c>
      <c r="D106" s="398" t="s">
        <v>199</v>
      </c>
      <c r="E106" s="398" t="s">
        <v>199</v>
      </c>
      <c r="F106" s="248" t="s">
        <v>1</v>
      </c>
      <c r="G106" s="243">
        <v>471677.80000000005</v>
      </c>
      <c r="H106" s="243">
        <v>466760.15272000001</v>
      </c>
      <c r="I106" s="245">
        <v>98.957413878711264</v>
      </c>
      <c r="J106" s="343" t="s">
        <v>199</v>
      </c>
      <c r="K106" s="327" t="s">
        <v>199</v>
      </c>
      <c r="L106" s="327" t="s">
        <v>199</v>
      </c>
      <c r="M106" s="327" t="s">
        <v>199</v>
      </c>
      <c r="N106" s="327" t="s">
        <v>200</v>
      </c>
      <c r="O106" s="327" t="s">
        <v>200</v>
      </c>
      <c r="P106" s="327" t="s">
        <v>200</v>
      </c>
    </row>
    <row r="107" spans="1:16" ht="52.5" customHeight="1" x14ac:dyDescent="0.2">
      <c r="A107" s="391"/>
      <c r="B107" s="414" t="s">
        <v>35</v>
      </c>
      <c r="C107" s="393" t="s">
        <v>6</v>
      </c>
      <c r="D107" s="398"/>
      <c r="E107" s="398"/>
      <c r="F107" s="240" t="s">
        <v>3</v>
      </c>
      <c r="G107" s="242">
        <v>471677.80000000005</v>
      </c>
      <c r="H107" s="242">
        <v>466760.15272000001</v>
      </c>
      <c r="I107" s="245">
        <v>98.957413878711264</v>
      </c>
      <c r="J107" s="343"/>
      <c r="K107" s="327"/>
      <c r="L107" s="327"/>
      <c r="M107" s="327"/>
      <c r="N107" s="327"/>
      <c r="O107" s="327"/>
      <c r="P107" s="327"/>
    </row>
    <row r="108" spans="1:16" ht="39" customHeight="1" x14ac:dyDescent="0.2">
      <c r="A108" s="391" t="s">
        <v>234</v>
      </c>
      <c r="B108" s="393" t="s">
        <v>175</v>
      </c>
      <c r="C108" s="393" t="s">
        <v>6</v>
      </c>
      <c r="D108" s="371" t="s">
        <v>206</v>
      </c>
      <c r="E108" s="371" t="s">
        <v>207</v>
      </c>
      <c r="F108" s="248" t="s">
        <v>1</v>
      </c>
      <c r="G108" s="243">
        <v>28496.1</v>
      </c>
      <c r="H108" s="243">
        <v>26231.097180000001</v>
      </c>
      <c r="I108" s="245">
        <v>92.051533999389406</v>
      </c>
      <c r="J108" s="14" t="s">
        <v>1232</v>
      </c>
      <c r="K108" s="82">
        <v>6448</v>
      </c>
      <c r="L108" s="82">
        <v>6448</v>
      </c>
      <c r="M108" s="83" t="s">
        <v>360</v>
      </c>
      <c r="N108" s="452" t="s">
        <v>200</v>
      </c>
      <c r="O108" s="452" t="s">
        <v>200</v>
      </c>
      <c r="P108" s="452" t="s">
        <v>200</v>
      </c>
    </row>
    <row r="109" spans="1:16" ht="119.25" customHeight="1" x14ac:dyDescent="0.2">
      <c r="A109" s="391"/>
      <c r="B109" s="393" t="s">
        <v>36</v>
      </c>
      <c r="C109" s="393" t="s">
        <v>6</v>
      </c>
      <c r="D109" s="371"/>
      <c r="E109" s="371"/>
      <c r="F109" s="240" t="s">
        <v>3</v>
      </c>
      <c r="G109" s="242">
        <v>28496.1</v>
      </c>
      <c r="H109" s="242">
        <v>26231.097180000001</v>
      </c>
      <c r="I109" s="245">
        <v>92.051533999389406</v>
      </c>
      <c r="J109" s="14" t="s">
        <v>1233</v>
      </c>
      <c r="K109" s="16">
        <v>100</v>
      </c>
      <c r="L109" s="230">
        <v>100</v>
      </c>
      <c r="M109" s="16" t="s">
        <v>360</v>
      </c>
      <c r="N109" s="453"/>
      <c r="O109" s="453"/>
      <c r="P109" s="453"/>
    </row>
    <row r="110" spans="1:16" ht="120.75" customHeight="1" x14ac:dyDescent="0.2">
      <c r="A110" s="391" t="s">
        <v>235</v>
      </c>
      <c r="B110" s="393" t="s">
        <v>176</v>
      </c>
      <c r="C110" s="393" t="s">
        <v>6</v>
      </c>
      <c r="D110" s="371" t="s">
        <v>206</v>
      </c>
      <c r="E110" s="371" t="s">
        <v>207</v>
      </c>
      <c r="F110" s="248" t="s">
        <v>1</v>
      </c>
      <c r="G110" s="243">
        <v>38914</v>
      </c>
      <c r="H110" s="243">
        <v>36710.627099999998</v>
      </c>
      <c r="I110" s="245">
        <v>94.337840108958218</v>
      </c>
      <c r="J110" s="14" t="s">
        <v>1232</v>
      </c>
      <c r="K110" s="230">
        <v>6293</v>
      </c>
      <c r="L110" s="230">
        <v>6293</v>
      </c>
      <c r="M110" s="16" t="s">
        <v>360</v>
      </c>
      <c r="N110" s="341" t="s">
        <v>200</v>
      </c>
      <c r="O110" s="341" t="s">
        <v>200</v>
      </c>
      <c r="P110" s="341" t="s">
        <v>200</v>
      </c>
    </row>
    <row r="111" spans="1:16" ht="72" customHeight="1" x14ac:dyDescent="0.2">
      <c r="A111" s="391"/>
      <c r="B111" s="393" t="s">
        <v>37</v>
      </c>
      <c r="C111" s="393" t="s">
        <v>6</v>
      </c>
      <c r="D111" s="371"/>
      <c r="E111" s="371"/>
      <c r="F111" s="240" t="s">
        <v>3</v>
      </c>
      <c r="G111" s="242">
        <v>38914</v>
      </c>
      <c r="H111" s="242">
        <v>36710.627099999998</v>
      </c>
      <c r="I111" s="245">
        <v>94.337840108958218</v>
      </c>
      <c r="J111" s="14" t="s">
        <v>1234</v>
      </c>
      <c r="K111" s="235">
        <v>100</v>
      </c>
      <c r="L111" s="235">
        <v>100</v>
      </c>
      <c r="M111" s="16" t="s">
        <v>360</v>
      </c>
      <c r="N111" s="342"/>
      <c r="O111" s="342"/>
      <c r="P111" s="342"/>
    </row>
    <row r="112" spans="1:16" ht="113.25" customHeight="1" x14ac:dyDescent="0.2">
      <c r="A112" s="391" t="s">
        <v>236</v>
      </c>
      <c r="B112" s="393" t="s">
        <v>179</v>
      </c>
      <c r="C112" s="393" t="s">
        <v>6</v>
      </c>
      <c r="D112" s="371" t="s">
        <v>206</v>
      </c>
      <c r="E112" s="371" t="s">
        <v>207</v>
      </c>
      <c r="F112" s="248" t="s">
        <v>1</v>
      </c>
      <c r="G112" s="243">
        <v>383699.7</v>
      </c>
      <c r="H112" s="243">
        <v>383250.42843999999</v>
      </c>
      <c r="I112" s="245">
        <v>99.882910630370574</v>
      </c>
      <c r="J112" s="14" t="s">
        <v>1235</v>
      </c>
      <c r="K112" s="235">
        <v>96500</v>
      </c>
      <c r="L112" s="235">
        <v>96405</v>
      </c>
      <c r="M112" s="328" t="s">
        <v>1427</v>
      </c>
      <c r="N112" s="328" t="s">
        <v>200</v>
      </c>
      <c r="O112" s="328" t="s">
        <v>200</v>
      </c>
      <c r="P112" s="328" t="s">
        <v>200</v>
      </c>
    </row>
    <row r="113" spans="1:16" ht="68.25" customHeight="1" x14ac:dyDescent="0.2">
      <c r="A113" s="391"/>
      <c r="B113" s="393"/>
      <c r="C113" s="393"/>
      <c r="D113" s="371"/>
      <c r="E113" s="371"/>
      <c r="F113" s="240" t="s">
        <v>3</v>
      </c>
      <c r="G113" s="242">
        <v>383699.7</v>
      </c>
      <c r="H113" s="242">
        <v>383250.42843999999</v>
      </c>
      <c r="I113" s="245">
        <v>99.882910630370574</v>
      </c>
      <c r="J113" s="14" t="s">
        <v>1236</v>
      </c>
      <c r="K113" s="235">
        <v>100</v>
      </c>
      <c r="L113" s="235">
        <v>100</v>
      </c>
      <c r="M113" s="330"/>
      <c r="N113" s="330"/>
      <c r="O113" s="330"/>
      <c r="P113" s="330"/>
    </row>
    <row r="114" spans="1:16" ht="78.75" customHeight="1" x14ac:dyDescent="0.2">
      <c r="A114" s="391" t="s">
        <v>237</v>
      </c>
      <c r="B114" s="393" t="s">
        <v>178</v>
      </c>
      <c r="C114" s="393" t="s">
        <v>6</v>
      </c>
      <c r="D114" s="371" t="s">
        <v>206</v>
      </c>
      <c r="E114" s="371" t="s">
        <v>207</v>
      </c>
      <c r="F114" s="248" t="s">
        <v>1</v>
      </c>
      <c r="G114" s="243">
        <v>1552.2</v>
      </c>
      <c r="H114" s="243">
        <v>1552.2</v>
      </c>
      <c r="I114" s="245">
        <v>100</v>
      </c>
      <c r="J114" s="14" t="s">
        <v>1230</v>
      </c>
      <c r="K114" s="235">
        <v>1280</v>
      </c>
      <c r="L114" s="235">
        <v>1346</v>
      </c>
      <c r="M114" s="235" t="s">
        <v>1393</v>
      </c>
      <c r="N114" s="328" t="s">
        <v>200</v>
      </c>
      <c r="O114" s="328" t="s">
        <v>200</v>
      </c>
      <c r="P114" s="328" t="s">
        <v>200</v>
      </c>
    </row>
    <row r="115" spans="1:16" ht="97.5" customHeight="1" x14ac:dyDescent="0.2">
      <c r="A115" s="391"/>
      <c r="B115" s="393" t="s">
        <v>39</v>
      </c>
      <c r="C115" s="393" t="s">
        <v>6</v>
      </c>
      <c r="D115" s="371"/>
      <c r="E115" s="371"/>
      <c r="F115" s="240" t="s">
        <v>3</v>
      </c>
      <c r="G115" s="242">
        <v>1552.2</v>
      </c>
      <c r="H115" s="242">
        <v>1552.2</v>
      </c>
      <c r="I115" s="245">
        <v>100</v>
      </c>
      <c r="J115" s="246" t="s">
        <v>1237</v>
      </c>
      <c r="K115" s="241">
        <v>47</v>
      </c>
      <c r="L115" s="241">
        <v>46.5</v>
      </c>
      <c r="M115" s="241" t="s">
        <v>1395</v>
      </c>
      <c r="N115" s="330"/>
      <c r="O115" s="330"/>
      <c r="P115" s="330"/>
    </row>
    <row r="116" spans="1:16" ht="70.5" customHeight="1" x14ac:dyDescent="0.2">
      <c r="A116" s="391" t="s">
        <v>238</v>
      </c>
      <c r="B116" s="393" t="s">
        <v>177</v>
      </c>
      <c r="C116" s="393" t="s">
        <v>6</v>
      </c>
      <c r="D116" s="371" t="s">
        <v>206</v>
      </c>
      <c r="E116" s="371" t="s">
        <v>207</v>
      </c>
      <c r="F116" s="248" t="s">
        <v>1</v>
      </c>
      <c r="G116" s="243">
        <v>19015.8</v>
      </c>
      <c r="H116" s="243">
        <v>19015.8</v>
      </c>
      <c r="I116" s="245">
        <v>100</v>
      </c>
      <c r="J116" s="14" t="s">
        <v>1238</v>
      </c>
      <c r="K116" s="235">
        <v>1203</v>
      </c>
      <c r="L116" s="235">
        <v>1259</v>
      </c>
      <c r="M116" s="235" t="s">
        <v>1393</v>
      </c>
      <c r="N116" s="328" t="s">
        <v>200</v>
      </c>
      <c r="O116" s="328" t="s">
        <v>200</v>
      </c>
      <c r="P116" s="328" t="s">
        <v>200</v>
      </c>
    </row>
    <row r="117" spans="1:16" ht="51.75" customHeight="1" x14ac:dyDescent="0.2">
      <c r="A117" s="391"/>
      <c r="B117" s="393" t="s">
        <v>38</v>
      </c>
      <c r="C117" s="393" t="s">
        <v>6</v>
      </c>
      <c r="D117" s="371"/>
      <c r="E117" s="371"/>
      <c r="F117" s="240" t="s">
        <v>3</v>
      </c>
      <c r="G117" s="242">
        <v>19015.8</v>
      </c>
      <c r="H117" s="242">
        <v>19015.8</v>
      </c>
      <c r="I117" s="245">
        <v>100</v>
      </c>
      <c r="J117" s="14" t="s">
        <v>1239</v>
      </c>
      <c r="K117" s="235">
        <v>80</v>
      </c>
      <c r="L117" s="235">
        <v>80</v>
      </c>
      <c r="M117" s="235" t="s">
        <v>360</v>
      </c>
      <c r="N117" s="330"/>
      <c r="O117" s="330"/>
      <c r="P117" s="330"/>
    </row>
    <row r="118" spans="1:16" ht="25.5" customHeight="1" x14ac:dyDescent="0.2">
      <c r="A118" s="391" t="s">
        <v>99</v>
      </c>
      <c r="B118" s="414" t="s">
        <v>239</v>
      </c>
      <c r="C118" s="393" t="s">
        <v>6</v>
      </c>
      <c r="D118" s="398" t="s">
        <v>199</v>
      </c>
      <c r="E118" s="398" t="s">
        <v>199</v>
      </c>
      <c r="F118" s="248" t="s">
        <v>1</v>
      </c>
      <c r="G118" s="243">
        <v>47629.3</v>
      </c>
      <c r="H118" s="243">
        <v>47629.3</v>
      </c>
      <c r="I118" s="245">
        <v>100</v>
      </c>
      <c r="J118" s="343" t="s">
        <v>199</v>
      </c>
      <c r="K118" s="327" t="s">
        <v>199</v>
      </c>
      <c r="L118" s="327" t="s">
        <v>199</v>
      </c>
      <c r="M118" s="327" t="s">
        <v>199</v>
      </c>
      <c r="N118" s="327" t="s">
        <v>200</v>
      </c>
      <c r="O118" s="327" t="s">
        <v>200</v>
      </c>
      <c r="P118" s="327" t="s">
        <v>200</v>
      </c>
    </row>
    <row r="119" spans="1:16" ht="31.5" customHeight="1" x14ac:dyDescent="0.2">
      <c r="A119" s="391"/>
      <c r="B119" s="414" t="s">
        <v>40</v>
      </c>
      <c r="C119" s="393" t="s">
        <v>6</v>
      </c>
      <c r="D119" s="398"/>
      <c r="E119" s="398"/>
      <c r="F119" s="240" t="s">
        <v>3</v>
      </c>
      <c r="G119" s="242">
        <v>47629.3</v>
      </c>
      <c r="H119" s="242">
        <v>47629.3</v>
      </c>
      <c r="I119" s="245">
        <v>100</v>
      </c>
      <c r="J119" s="343"/>
      <c r="K119" s="327"/>
      <c r="L119" s="327"/>
      <c r="M119" s="327"/>
      <c r="N119" s="327"/>
      <c r="O119" s="327"/>
      <c r="P119" s="327"/>
    </row>
    <row r="120" spans="1:16" ht="53.25" customHeight="1" x14ac:dyDescent="0.2">
      <c r="A120" s="391" t="s">
        <v>240</v>
      </c>
      <c r="B120" s="393" t="s">
        <v>180</v>
      </c>
      <c r="C120" s="393" t="s">
        <v>6</v>
      </c>
      <c r="D120" s="371" t="s">
        <v>206</v>
      </c>
      <c r="E120" s="371" t="s">
        <v>207</v>
      </c>
      <c r="F120" s="248" t="s">
        <v>1</v>
      </c>
      <c r="G120" s="243">
        <v>47629.3</v>
      </c>
      <c r="H120" s="243">
        <v>47629.3</v>
      </c>
      <c r="I120" s="245">
        <v>100</v>
      </c>
      <c r="J120" s="14" t="s">
        <v>1235</v>
      </c>
      <c r="K120" s="235">
        <v>8330</v>
      </c>
      <c r="L120" s="235">
        <v>8590</v>
      </c>
      <c r="M120" s="235" t="s">
        <v>1393</v>
      </c>
      <c r="N120" s="328" t="s">
        <v>200</v>
      </c>
      <c r="O120" s="328" t="s">
        <v>200</v>
      </c>
      <c r="P120" s="328" t="s">
        <v>200</v>
      </c>
    </row>
    <row r="121" spans="1:16" ht="138" customHeight="1" x14ac:dyDescent="0.2">
      <c r="A121" s="391"/>
      <c r="B121" s="393" t="s">
        <v>41</v>
      </c>
      <c r="C121" s="393" t="s">
        <v>6</v>
      </c>
      <c r="D121" s="371"/>
      <c r="E121" s="371"/>
      <c r="F121" s="240" t="s">
        <v>3</v>
      </c>
      <c r="G121" s="242">
        <v>47629.3</v>
      </c>
      <c r="H121" s="242">
        <v>47629.3</v>
      </c>
      <c r="I121" s="245">
        <v>100</v>
      </c>
      <c r="J121" s="246" t="s">
        <v>1240</v>
      </c>
      <c r="K121" s="235">
        <v>143</v>
      </c>
      <c r="L121" s="235">
        <v>143</v>
      </c>
      <c r="M121" s="235" t="s">
        <v>360</v>
      </c>
      <c r="N121" s="330"/>
      <c r="O121" s="330"/>
      <c r="P121" s="330"/>
    </row>
    <row r="122" spans="1:16" ht="17.25" customHeight="1" x14ac:dyDescent="0.2">
      <c r="A122" s="391" t="s">
        <v>100</v>
      </c>
      <c r="B122" s="414" t="s">
        <v>101</v>
      </c>
      <c r="C122" s="393" t="s">
        <v>6</v>
      </c>
      <c r="D122" s="398" t="s">
        <v>199</v>
      </c>
      <c r="E122" s="398" t="s">
        <v>199</v>
      </c>
      <c r="F122" s="248" t="s">
        <v>1</v>
      </c>
      <c r="G122" s="243">
        <v>447797.10000000003</v>
      </c>
      <c r="H122" s="243">
        <v>444507.2</v>
      </c>
      <c r="I122" s="245">
        <v>99.265314581090408</v>
      </c>
      <c r="J122" s="343" t="s">
        <v>199</v>
      </c>
      <c r="K122" s="327" t="s">
        <v>199</v>
      </c>
      <c r="L122" s="327" t="s">
        <v>199</v>
      </c>
      <c r="M122" s="327" t="s">
        <v>199</v>
      </c>
      <c r="N122" s="327" t="s">
        <v>200</v>
      </c>
      <c r="O122" s="327" t="s">
        <v>200</v>
      </c>
      <c r="P122" s="327" t="s">
        <v>200</v>
      </c>
    </row>
    <row r="123" spans="1:16" ht="19.5" customHeight="1" x14ac:dyDescent="0.2">
      <c r="A123" s="391"/>
      <c r="B123" s="414" t="s">
        <v>42</v>
      </c>
      <c r="C123" s="393" t="s">
        <v>6</v>
      </c>
      <c r="D123" s="398"/>
      <c r="E123" s="398"/>
      <c r="F123" s="240" t="s">
        <v>3</v>
      </c>
      <c r="G123" s="242">
        <v>372132.4</v>
      </c>
      <c r="H123" s="242">
        <v>371441.5</v>
      </c>
      <c r="I123" s="245">
        <v>99.81434027244066</v>
      </c>
      <c r="J123" s="343"/>
      <c r="K123" s="327"/>
      <c r="L123" s="327"/>
      <c r="M123" s="327"/>
      <c r="N123" s="327"/>
      <c r="O123" s="327"/>
      <c r="P123" s="327"/>
    </row>
    <row r="124" spans="1:16" ht="25.5" customHeight="1" x14ac:dyDescent="0.2">
      <c r="A124" s="391"/>
      <c r="B124" s="414" t="s">
        <v>42</v>
      </c>
      <c r="C124" s="393" t="s">
        <v>6</v>
      </c>
      <c r="D124" s="398"/>
      <c r="E124" s="398"/>
      <c r="F124" s="240" t="s">
        <v>4</v>
      </c>
      <c r="G124" s="242">
        <v>75664.7</v>
      </c>
      <c r="H124" s="242">
        <v>73065.7</v>
      </c>
      <c r="I124" s="245">
        <v>96.565108960981803</v>
      </c>
      <c r="J124" s="343"/>
      <c r="K124" s="327"/>
      <c r="L124" s="327"/>
      <c r="M124" s="327"/>
      <c r="N124" s="327"/>
      <c r="O124" s="327"/>
      <c r="P124" s="327"/>
    </row>
    <row r="125" spans="1:16" ht="51" customHeight="1" x14ac:dyDescent="0.2">
      <c r="A125" s="391" t="s">
        <v>241</v>
      </c>
      <c r="B125" s="393" t="s">
        <v>181</v>
      </c>
      <c r="C125" s="393" t="s">
        <v>6</v>
      </c>
      <c r="D125" s="371" t="s">
        <v>206</v>
      </c>
      <c r="E125" s="371" t="s">
        <v>207</v>
      </c>
      <c r="F125" s="248" t="s">
        <v>1</v>
      </c>
      <c r="G125" s="243">
        <v>352019</v>
      </c>
      <c r="H125" s="243">
        <v>352019</v>
      </c>
      <c r="I125" s="245">
        <v>100</v>
      </c>
      <c r="J125" s="14" t="s">
        <v>1241</v>
      </c>
      <c r="K125" s="235">
        <v>110656</v>
      </c>
      <c r="L125" s="235">
        <v>109363</v>
      </c>
      <c r="M125" s="235" t="s">
        <v>1393</v>
      </c>
      <c r="N125" s="328" t="s">
        <v>200</v>
      </c>
      <c r="O125" s="328" t="s">
        <v>200</v>
      </c>
      <c r="P125" s="328" t="s">
        <v>200</v>
      </c>
    </row>
    <row r="126" spans="1:16" ht="15.75" customHeight="1" x14ac:dyDescent="0.2">
      <c r="A126" s="391"/>
      <c r="B126" s="393" t="s">
        <v>43</v>
      </c>
      <c r="C126" s="393" t="s">
        <v>6</v>
      </c>
      <c r="D126" s="371"/>
      <c r="E126" s="371"/>
      <c r="F126" s="393" t="s">
        <v>3</v>
      </c>
      <c r="G126" s="389">
        <v>352019</v>
      </c>
      <c r="H126" s="389">
        <v>352019</v>
      </c>
      <c r="I126" s="434">
        <v>100</v>
      </c>
      <c r="J126" s="383" t="s">
        <v>1242</v>
      </c>
      <c r="K126" s="328">
        <v>10571</v>
      </c>
      <c r="L126" s="328">
        <v>10814</v>
      </c>
      <c r="M126" s="328" t="s">
        <v>1393</v>
      </c>
      <c r="N126" s="329"/>
      <c r="O126" s="329"/>
      <c r="P126" s="329"/>
    </row>
    <row r="127" spans="1:16" ht="30" customHeight="1" x14ac:dyDescent="0.2">
      <c r="A127" s="391"/>
      <c r="B127" s="393" t="s">
        <v>43</v>
      </c>
      <c r="C127" s="393" t="s">
        <v>6</v>
      </c>
      <c r="D127" s="371"/>
      <c r="E127" s="371"/>
      <c r="F127" s="393"/>
      <c r="G127" s="437"/>
      <c r="H127" s="437"/>
      <c r="I127" s="435"/>
      <c r="J127" s="384"/>
      <c r="K127" s="330"/>
      <c r="L127" s="330"/>
      <c r="M127" s="330"/>
      <c r="N127" s="329"/>
      <c r="O127" s="329"/>
      <c r="P127" s="329"/>
    </row>
    <row r="128" spans="1:16" ht="12.75" customHeight="1" x14ac:dyDescent="0.2">
      <c r="A128" s="391"/>
      <c r="B128" s="393" t="s">
        <v>43</v>
      </c>
      <c r="C128" s="393" t="s">
        <v>6</v>
      </c>
      <c r="D128" s="371"/>
      <c r="E128" s="371"/>
      <c r="F128" s="393"/>
      <c r="G128" s="437"/>
      <c r="H128" s="437"/>
      <c r="I128" s="435"/>
      <c r="J128" s="397" t="s">
        <v>1243</v>
      </c>
      <c r="K128" s="347">
        <v>20</v>
      </c>
      <c r="L128" s="347">
        <v>20</v>
      </c>
      <c r="M128" s="347" t="s">
        <v>360</v>
      </c>
      <c r="N128" s="329"/>
      <c r="O128" s="329"/>
      <c r="P128" s="329"/>
    </row>
    <row r="129" spans="1:16" ht="44.25" customHeight="1" x14ac:dyDescent="0.2">
      <c r="A129" s="391"/>
      <c r="B129" s="393" t="s">
        <v>43</v>
      </c>
      <c r="C129" s="393" t="s">
        <v>6</v>
      </c>
      <c r="D129" s="371"/>
      <c r="E129" s="371"/>
      <c r="F129" s="393"/>
      <c r="G129" s="390"/>
      <c r="H129" s="390"/>
      <c r="I129" s="436"/>
      <c r="J129" s="397"/>
      <c r="K129" s="347"/>
      <c r="L129" s="347"/>
      <c r="M129" s="347"/>
      <c r="N129" s="330"/>
      <c r="O129" s="330"/>
      <c r="P129" s="330"/>
    </row>
    <row r="130" spans="1:16" ht="44.25" customHeight="1" x14ac:dyDescent="0.2">
      <c r="A130" s="391" t="s">
        <v>242</v>
      </c>
      <c r="B130" s="393" t="s">
        <v>182</v>
      </c>
      <c r="C130" s="393" t="s">
        <v>6</v>
      </c>
      <c r="D130" s="371" t="s">
        <v>206</v>
      </c>
      <c r="E130" s="371" t="s">
        <v>207</v>
      </c>
      <c r="F130" s="248" t="s">
        <v>1</v>
      </c>
      <c r="G130" s="243">
        <v>95778.1</v>
      </c>
      <c r="H130" s="243">
        <v>92488.2</v>
      </c>
      <c r="I130" s="245">
        <v>96.565081161559888</v>
      </c>
      <c r="J130" s="14" t="s">
        <v>1244</v>
      </c>
      <c r="K130" s="235">
        <v>1990</v>
      </c>
      <c r="L130" s="235">
        <v>1990</v>
      </c>
      <c r="M130" s="235" t="s">
        <v>360</v>
      </c>
      <c r="N130" s="328" t="s">
        <v>200</v>
      </c>
      <c r="O130" s="328" t="s">
        <v>200</v>
      </c>
      <c r="P130" s="328" t="s">
        <v>200</v>
      </c>
    </row>
    <row r="131" spans="1:16" ht="66" customHeight="1" x14ac:dyDescent="0.2">
      <c r="A131" s="391"/>
      <c r="B131" s="393"/>
      <c r="C131" s="393"/>
      <c r="D131" s="371"/>
      <c r="E131" s="371"/>
      <c r="F131" s="240" t="s">
        <v>3</v>
      </c>
      <c r="G131" s="242">
        <v>20113.400000000001</v>
      </c>
      <c r="H131" s="242">
        <v>19422.5</v>
      </c>
      <c r="I131" s="245">
        <v>96.564976582775657</v>
      </c>
      <c r="J131" s="14" t="s">
        <v>1245</v>
      </c>
      <c r="K131" s="235">
        <v>100</v>
      </c>
      <c r="L131" s="235">
        <v>100</v>
      </c>
      <c r="M131" s="235" t="s">
        <v>360</v>
      </c>
      <c r="N131" s="329"/>
      <c r="O131" s="329"/>
      <c r="P131" s="329"/>
    </row>
    <row r="132" spans="1:16" ht="67.5" customHeight="1" x14ac:dyDescent="0.2">
      <c r="A132" s="391"/>
      <c r="B132" s="393"/>
      <c r="C132" s="393"/>
      <c r="D132" s="371"/>
      <c r="E132" s="371"/>
      <c r="F132" s="393" t="s">
        <v>4</v>
      </c>
      <c r="G132" s="434">
        <v>75664.7</v>
      </c>
      <c r="H132" s="434">
        <v>73065.7</v>
      </c>
      <c r="I132" s="434">
        <v>96.565108960981803</v>
      </c>
      <c r="J132" s="14" t="s">
        <v>1246</v>
      </c>
      <c r="K132" s="235">
        <v>100</v>
      </c>
      <c r="L132" s="235">
        <v>100</v>
      </c>
      <c r="M132" s="235" t="s">
        <v>360</v>
      </c>
      <c r="N132" s="329"/>
      <c r="O132" s="329"/>
      <c r="P132" s="329"/>
    </row>
    <row r="133" spans="1:16" ht="44.25" customHeight="1" x14ac:dyDescent="0.2">
      <c r="A133" s="391"/>
      <c r="B133" s="393"/>
      <c r="C133" s="393"/>
      <c r="D133" s="371"/>
      <c r="E133" s="371"/>
      <c r="F133" s="393"/>
      <c r="G133" s="435"/>
      <c r="H133" s="435"/>
      <c r="I133" s="435"/>
      <c r="J133" s="397" t="s">
        <v>1247</v>
      </c>
      <c r="K133" s="347">
        <v>489</v>
      </c>
      <c r="L133" s="347">
        <v>489</v>
      </c>
      <c r="M133" s="347" t="s">
        <v>360</v>
      </c>
      <c r="N133" s="329"/>
      <c r="O133" s="329"/>
      <c r="P133" s="329"/>
    </row>
    <row r="134" spans="1:16" ht="25.5" customHeight="1" x14ac:dyDescent="0.2">
      <c r="A134" s="391"/>
      <c r="B134" s="393"/>
      <c r="C134" s="393"/>
      <c r="D134" s="371"/>
      <c r="E134" s="371"/>
      <c r="F134" s="393"/>
      <c r="G134" s="436"/>
      <c r="H134" s="436"/>
      <c r="I134" s="436"/>
      <c r="J134" s="397"/>
      <c r="K134" s="347"/>
      <c r="L134" s="347"/>
      <c r="M134" s="347"/>
      <c r="N134" s="330"/>
      <c r="O134" s="330"/>
      <c r="P134" s="330"/>
    </row>
    <row r="135" spans="1:16" ht="33.75" customHeight="1" x14ac:dyDescent="0.2">
      <c r="A135" s="391" t="s">
        <v>102</v>
      </c>
      <c r="B135" s="414" t="s">
        <v>103</v>
      </c>
      <c r="C135" s="393" t="s">
        <v>6</v>
      </c>
      <c r="D135" s="398" t="s">
        <v>199</v>
      </c>
      <c r="E135" s="398" t="s">
        <v>199</v>
      </c>
      <c r="F135" s="248" t="s">
        <v>1</v>
      </c>
      <c r="G135" s="243">
        <v>2610489.2999999998</v>
      </c>
      <c r="H135" s="243">
        <v>2378895.1967399996</v>
      </c>
      <c r="I135" s="245">
        <v>91.128325894306471</v>
      </c>
      <c r="J135" s="343" t="s">
        <v>199</v>
      </c>
      <c r="K135" s="327" t="s">
        <v>199</v>
      </c>
      <c r="L135" s="327" t="s">
        <v>199</v>
      </c>
      <c r="M135" s="327" t="s">
        <v>199</v>
      </c>
      <c r="N135" s="327" t="s">
        <v>200</v>
      </c>
      <c r="O135" s="327" t="s">
        <v>200</v>
      </c>
      <c r="P135" s="327" t="s">
        <v>200</v>
      </c>
    </row>
    <row r="136" spans="1:16" ht="33.75" customHeight="1" x14ac:dyDescent="0.2">
      <c r="A136" s="391"/>
      <c r="B136" s="414" t="s">
        <v>47</v>
      </c>
      <c r="C136" s="393" t="s">
        <v>6</v>
      </c>
      <c r="D136" s="398"/>
      <c r="E136" s="398"/>
      <c r="F136" s="240" t="s">
        <v>3</v>
      </c>
      <c r="G136" s="242">
        <v>1481196.5</v>
      </c>
      <c r="H136" s="242">
        <v>1255000.2926099999</v>
      </c>
      <c r="I136" s="245">
        <v>84.728818398504174</v>
      </c>
      <c r="J136" s="343"/>
      <c r="K136" s="327"/>
      <c r="L136" s="327"/>
      <c r="M136" s="327"/>
      <c r="N136" s="327"/>
      <c r="O136" s="327"/>
      <c r="P136" s="327"/>
    </row>
    <row r="137" spans="1:16" ht="33.75" customHeight="1" x14ac:dyDescent="0.2">
      <c r="A137" s="391"/>
      <c r="B137" s="414" t="s">
        <v>47</v>
      </c>
      <c r="C137" s="393" t="s">
        <v>6</v>
      </c>
      <c r="D137" s="398"/>
      <c r="E137" s="398"/>
      <c r="F137" s="240" t="s">
        <v>4</v>
      </c>
      <c r="G137" s="242">
        <v>1129292.8</v>
      </c>
      <c r="H137" s="242">
        <v>1123894.9041299999</v>
      </c>
      <c r="I137" s="245">
        <v>99.522010954997668</v>
      </c>
      <c r="J137" s="343"/>
      <c r="K137" s="327"/>
      <c r="L137" s="327"/>
      <c r="M137" s="327"/>
      <c r="N137" s="327"/>
      <c r="O137" s="327"/>
      <c r="P137" s="327"/>
    </row>
    <row r="138" spans="1:16" ht="57" customHeight="1" x14ac:dyDescent="0.2">
      <c r="A138" s="391" t="s">
        <v>243</v>
      </c>
      <c r="B138" s="393" t="s">
        <v>1328</v>
      </c>
      <c r="C138" s="393" t="s">
        <v>6</v>
      </c>
      <c r="D138" s="371" t="s">
        <v>206</v>
      </c>
      <c r="E138" s="371" t="s">
        <v>207</v>
      </c>
      <c r="F138" s="248" t="s">
        <v>1</v>
      </c>
      <c r="G138" s="243">
        <v>100395.9</v>
      </c>
      <c r="H138" s="243">
        <v>48241</v>
      </c>
      <c r="I138" s="245">
        <v>48.050767013393973</v>
      </c>
      <c r="J138" s="14" t="s">
        <v>1256</v>
      </c>
      <c r="K138" s="235">
        <v>31500</v>
      </c>
      <c r="L138" s="235">
        <v>31284.400000000001</v>
      </c>
      <c r="M138" s="341" t="s">
        <v>1428</v>
      </c>
      <c r="N138" s="341" t="s">
        <v>200</v>
      </c>
      <c r="O138" s="341" t="s">
        <v>200</v>
      </c>
      <c r="P138" s="341" t="s">
        <v>200</v>
      </c>
    </row>
    <row r="139" spans="1:16" ht="57" customHeight="1" x14ac:dyDescent="0.2">
      <c r="A139" s="391"/>
      <c r="B139" s="393" t="s">
        <v>49</v>
      </c>
      <c r="C139" s="393" t="s">
        <v>6</v>
      </c>
      <c r="D139" s="371"/>
      <c r="E139" s="371"/>
      <c r="F139" s="240" t="s">
        <v>3</v>
      </c>
      <c r="G139" s="239">
        <v>100395.9</v>
      </c>
      <c r="H139" s="239">
        <v>48241</v>
      </c>
      <c r="I139" s="245">
        <v>48.050767013393973</v>
      </c>
      <c r="J139" s="14" t="s">
        <v>1329</v>
      </c>
      <c r="K139" s="235">
        <v>100</v>
      </c>
      <c r="L139" s="235">
        <v>100</v>
      </c>
      <c r="M139" s="467"/>
      <c r="N139" s="342"/>
      <c r="O139" s="342"/>
      <c r="P139" s="342"/>
    </row>
    <row r="140" spans="1:16" ht="84" customHeight="1" x14ac:dyDescent="0.2">
      <c r="A140" s="391" t="s">
        <v>245</v>
      </c>
      <c r="B140" s="393" t="s">
        <v>244</v>
      </c>
      <c r="C140" s="393" t="s">
        <v>6</v>
      </c>
      <c r="D140" s="371" t="s">
        <v>206</v>
      </c>
      <c r="E140" s="371" t="s">
        <v>207</v>
      </c>
      <c r="F140" s="248" t="s">
        <v>1</v>
      </c>
      <c r="G140" s="243">
        <v>1113625.8</v>
      </c>
      <c r="H140" s="243">
        <v>1083002.2</v>
      </c>
      <c r="I140" s="245">
        <v>97.25009962951647</v>
      </c>
      <c r="J140" s="14" t="s">
        <v>1248</v>
      </c>
      <c r="K140" s="235">
        <v>68159</v>
      </c>
      <c r="L140" s="235">
        <v>65185</v>
      </c>
      <c r="M140" s="342"/>
      <c r="N140" s="328" t="s">
        <v>200</v>
      </c>
      <c r="O140" s="328" t="s">
        <v>200</v>
      </c>
      <c r="P140" s="328" t="s">
        <v>200</v>
      </c>
    </row>
    <row r="141" spans="1:16" ht="74.25" customHeight="1" x14ac:dyDescent="0.2">
      <c r="A141" s="391"/>
      <c r="B141" s="393" t="s">
        <v>49</v>
      </c>
      <c r="C141" s="393" t="s">
        <v>6</v>
      </c>
      <c r="D141" s="371"/>
      <c r="E141" s="371"/>
      <c r="F141" s="240" t="s">
        <v>3</v>
      </c>
      <c r="G141" s="239">
        <v>1113625.8</v>
      </c>
      <c r="H141" s="239">
        <v>1083002.2</v>
      </c>
      <c r="I141" s="245">
        <v>97.25009962951647</v>
      </c>
      <c r="J141" s="14" t="s">
        <v>1249</v>
      </c>
      <c r="K141" s="241">
        <v>95.5</v>
      </c>
      <c r="L141" s="241">
        <v>95.5</v>
      </c>
      <c r="M141" s="241" t="s">
        <v>360</v>
      </c>
      <c r="N141" s="330"/>
      <c r="O141" s="330"/>
      <c r="P141" s="330"/>
    </row>
    <row r="142" spans="1:16" ht="54" customHeight="1" x14ac:dyDescent="0.2">
      <c r="A142" s="447" t="s">
        <v>246</v>
      </c>
      <c r="B142" s="448" t="s">
        <v>183</v>
      </c>
      <c r="C142" s="393" t="s">
        <v>6</v>
      </c>
      <c r="D142" s="371" t="s">
        <v>206</v>
      </c>
      <c r="E142" s="371" t="s">
        <v>207</v>
      </c>
      <c r="F142" s="248" t="s">
        <v>1</v>
      </c>
      <c r="G142" s="243">
        <v>259350.2</v>
      </c>
      <c r="H142" s="243">
        <v>116848.99644</v>
      </c>
      <c r="I142" s="245">
        <v>45.054523358763554</v>
      </c>
      <c r="J142" s="14" t="s">
        <v>1250</v>
      </c>
      <c r="K142" s="235">
        <v>76</v>
      </c>
      <c r="L142" s="235">
        <v>76</v>
      </c>
      <c r="M142" s="235" t="s">
        <v>360</v>
      </c>
      <c r="N142" s="328" t="s">
        <v>200</v>
      </c>
      <c r="O142" s="328" t="s">
        <v>200</v>
      </c>
      <c r="P142" s="328" t="s">
        <v>200</v>
      </c>
    </row>
    <row r="143" spans="1:16" ht="97.5" customHeight="1" x14ac:dyDescent="0.2">
      <c r="A143" s="447"/>
      <c r="B143" s="448" t="s">
        <v>50</v>
      </c>
      <c r="C143" s="393" t="s">
        <v>6</v>
      </c>
      <c r="D143" s="371"/>
      <c r="E143" s="371"/>
      <c r="F143" s="240" t="s">
        <v>3</v>
      </c>
      <c r="G143" s="239">
        <v>259350.2</v>
      </c>
      <c r="H143" s="239">
        <v>116848.99644</v>
      </c>
      <c r="I143" s="245">
        <v>45.054523358763554</v>
      </c>
      <c r="J143" s="246" t="s">
        <v>1249</v>
      </c>
      <c r="K143" s="241">
        <v>96</v>
      </c>
      <c r="L143" s="241">
        <v>100</v>
      </c>
      <c r="M143" s="241" t="s">
        <v>1192</v>
      </c>
      <c r="N143" s="330"/>
      <c r="O143" s="330"/>
      <c r="P143" s="330"/>
    </row>
    <row r="144" spans="1:16" ht="38.25" customHeight="1" x14ac:dyDescent="0.2">
      <c r="A144" s="447" t="s">
        <v>248</v>
      </c>
      <c r="B144" s="448" t="s">
        <v>247</v>
      </c>
      <c r="C144" s="393" t="s">
        <v>6</v>
      </c>
      <c r="D144" s="371" t="s">
        <v>206</v>
      </c>
      <c r="E144" s="371" t="s">
        <v>207</v>
      </c>
      <c r="F144" s="248" t="s">
        <v>1</v>
      </c>
      <c r="G144" s="243">
        <v>6275</v>
      </c>
      <c r="H144" s="243">
        <v>6274.8162000000002</v>
      </c>
      <c r="I144" s="245">
        <v>99.997070916334664</v>
      </c>
      <c r="J144" s="397" t="s">
        <v>1251</v>
      </c>
      <c r="K144" s="328">
        <v>1675</v>
      </c>
      <c r="L144" s="328">
        <v>1675</v>
      </c>
      <c r="M144" s="347" t="s">
        <v>360</v>
      </c>
      <c r="N144" s="328" t="s">
        <v>200</v>
      </c>
      <c r="O144" s="328" t="s">
        <v>200</v>
      </c>
      <c r="P144" s="328" t="s">
        <v>200</v>
      </c>
    </row>
    <row r="145" spans="1:16" ht="96" customHeight="1" x14ac:dyDescent="0.2">
      <c r="A145" s="447"/>
      <c r="B145" s="448"/>
      <c r="C145" s="393" t="s">
        <v>6</v>
      </c>
      <c r="D145" s="371"/>
      <c r="E145" s="371"/>
      <c r="F145" s="240" t="s">
        <v>3</v>
      </c>
      <c r="G145" s="239">
        <v>0</v>
      </c>
      <c r="H145" s="239">
        <v>0</v>
      </c>
      <c r="I145" s="242">
        <v>0</v>
      </c>
      <c r="J145" s="397"/>
      <c r="K145" s="330"/>
      <c r="L145" s="330"/>
      <c r="M145" s="347"/>
      <c r="N145" s="329"/>
      <c r="O145" s="329"/>
      <c r="P145" s="329"/>
    </row>
    <row r="146" spans="1:16" ht="129" customHeight="1" x14ac:dyDescent="0.2">
      <c r="A146" s="447"/>
      <c r="B146" s="448"/>
      <c r="C146" s="393" t="s">
        <v>6</v>
      </c>
      <c r="D146" s="371"/>
      <c r="E146" s="371"/>
      <c r="F146" s="240" t="s">
        <v>4</v>
      </c>
      <c r="G146" s="239">
        <v>6275</v>
      </c>
      <c r="H146" s="239">
        <v>6274.8162000000002</v>
      </c>
      <c r="I146" s="243">
        <v>99.997070916334664</v>
      </c>
      <c r="J146" s="246" t="s">
        <v>1252</v>
      </c>
      <c r="K146" s="241">
        <v>95.5</v>
      </c>
      <c r="L146" s="241">
        <v>95.5</v>
      </c>
      <c r="M146" s="241" t="s">
        <v>360</v>
      </c>
      <c r="N146" s="330"/>
      <c r="O146" s="330"/>
      <c r="P146" s="330"/>
    </row>
    <row r="147" spans="1:16" ht="31.5" customHeight="1" x14ac:dyDescent="0.2">
      <c r="A147" s="391" t="s">
        <v>249</v>
      </c>
      <c r="B147" s="393" t="s">
        <v>185</v>
      </c>
      <c r="C147" s="393" t="s">
        <v>6</v>
      </c>
      <c r="D147" s="371" t="s">
        <v>206</v>
      </c>
      <c r="E147" s="371" t="s">
        <v>207</v>
      </c>
      <c r="F147" s="248" t="s">
        <v>1</v>
      </c>
      <c r="G147" s="243">
        <v>246609.8</v>
      </c>
      <c r="H147" s="243">
        <v>243850.51097999999</v>
      </c>
      <c r="I147" s="243">
        <v>98.881111367025966</v>
      </c>
      <c r="J147" s="397" t="s">
        <v>1248</v>
      </c>
      <c r="K147" s="347">
        <v>26500</v>
      </c>
      <c r="L147" s="347">
        <v>25980</v>
      </c>
      <c r="M147" s="347" t="s">
        <v>1429</v>
      </c>
      <c r="N147" s="328" t="s">
        <v>200</v>
      </c>
      <c r="O147" s="328" t="s">
        <v>200</v>
      </c>
      <c r="P147" s="328" t="s">
        <v>200</v>
      </c>
    </row>
    <row r="148" spans="1:16" ht="33" customHeight="1" x14ac:dyDescent="0.2">
      <c r="A148" s="391"/>
      <c r="B148" s="393" t="s">
        <v>48</v>
      </c>
      <c r="C148" s="393" t="s">
        <v>6</v>
      </c>
      <c r="D148" s="371"/>
      <c r="E148" s="371"/>
      <c r="F148" s="240" t="s">
        <v>3</v>
      </c>
      <c r="G148" s="239">
        <v>0</v>
      </c>
      <c r="H148" s="239">
        <v>0</v>
      </c>
      <c r="I148" s="242">
        <v>0</v>
      </c>
      <c r="J148" s="397"/>
      <c r="K148" s="347"/>
      <c r="L148" s="347"/>
      <c r="M148" s="347"/>
      <c r="N148" s="329"/>
      <c r="O148" s="329"/>
      <c r="P148" s="329"/>
    </row>
    <row r="149" spans="1:16" ht="91.5" customHeight="1" x14ac:dyDescent="0.2">
      <c r="A149" s="391"/>
      <c r="B149" s="393" t="s">
        <v>48</v>
      </c>
      <c r="C149" s="393" t="s">
        <v>6</v>
      </c>
      <c r="D149" s="371"/>
      <c r="E149" s="371"/>
      <c r="F149" s="240" t="s">
        <v>4</v>
      </c>
      <c r="G149" s="239">
        <v>246609.8</v>
      </c>
      <c r="H149" s="239">
        <v>243850.51097999999</v>
      </c>
      <c r="I149" s="243">
        <v>98.881111367025966</v>
      </c>
      <c r="J149" s="246" t="s">
        <v>1253</v>
      </c>
      <c r="K149" s="241">
        <v>95.5</v>
      </c>
      <c r="L149" s="241">
        <v>98</v>
      </c>
      <c r="M149" s="241" t="s">
        <v>360</v>
      </c>
      <c r="N149" s="330"/>
      <c r="O149" s="330"/>
      <c r="P149" s="330"/>
    </row>
    <row r="150" spans="1:16" ht="67.5" customHeight="1" x14ac:dyDescent="0.2">
      <c r="A150" s="391" t="s">
        <v>250</v>
      </c>
      <c r="B150" s="393" t="s">
        <v>184</v>
      </c>
      <c r="C150" s="393" t="s">
        <v>6</v>
      </c>
      <c r="D150" s="371" t="s">
        <v>206</v>
      </c>
      <c r="E150" s="371" t="s">
        <v>207</v>
      </c>
      <c r="F150" s="248" t="s">
        <v>1</v>
      </c>
      <c r="G150" s="243">
        <v>6330.8</v>
      </c>
      <c r="H150" s="243">
        <v>6330.8</v>
      </c>
      <c r="I150" s="245">
        <v>100</v>
      </c>
      <c r="J150" s="14" t="s">
        <v>1254</v>
      </c>
      <c r="K150" s="235">
        <v>3998</v>
      </c>
      <c r="L150" s="235">
        <v>4044</v>
      </c>
      <c r="M150" s="235" t="s">
        <v>1393</v>
      </c>
      <c r="N150" s="328" t="s">
        <v>200</v>
      </c>
      <c r="O150" s="328" t="s">
        <v>200</v>
      </c>
      <c r="P150" s="328" t="s">
        <v>200</v>
      </c>
    </row>
    <row r="151" spans="1:16" ht="77.25" customHeight="1" x14ac:dyDescent="0.2">
      <c r="A151" s="391"/>
      <c r="B151" s="393" t="s">
        <v>51</v>
      </c>
      <c r="C151" s="393" t="s">
        <v>6</v>
      </c>
      <c r="D151" s="371"/>
      <c r="E151" s="371"/>
      <c r="F151" s="240" t="s">
        <v>3</v>
      </c>
      <c r="G151" s="239">
        <v>6330.8</v>
      </c>
      <c r="H151" s="239">
        <v>6330.8</v>
      </c>
      <c r="I151" s="245">
        <v>100</v>
      </c>
      <c r="J151" s="14" t="s">
        <v>1255</v>
      </c>
      <c r="K151" s="235" t="s">
        <v>228</v>
      </c>
      <c r="L151" s="235">
        <v>100</v>
      </c>
      <c r="M151" s="235" t="s">
        <v>360</v>
      </c>
      <c r="N151" s="330"/>
      <c r="O151" s="330"/>
      <c r="P151" s="330"/>
    </row>
    <row r="152" spans="1:16" ht="64.5" customHeight="1" x14ac:dyDescent="0.2">
      <c r="A152" s="391" t="s">
        <v>1333</v>
      </c>
      <c r="B152" s="392" t="s">
        <v>186</v>
      </c>
      <c r="C152" s="393" t="s">
        <v>6</v>
      </c>
      <c r="D152" s="371" t="s">
        <v>206</v>
      </c>
      <c r="E152" s="371" t="s">
        <v>207</v>
      </c>
      <c r="F152" s="248" t="s">
        <v>1</v>
      </c>
      <c r="G152" s="243">
        <v>736717</v>
      </c>
      <c r="H152" s="243">
        <v>734083.77200999996</v>
      </c>
      <c r="I152" s="245">
        <v>99.642572658157732</v>
      </c>
      <c r="J152" s="14" t="s">
        <v>1248</v>
      </c>
      <c r="K152" s="235">
        <v>38911</v>
      </c>
      <c r="L152" s="235">
        <v>38911</v>
      </c>
      <c r="M152" s="235" t="s">
        <v>360</v>
      </c>
      <c r="N152" s="328" t="s">
        <v>200</v>
      </c>
      <c r="O152" s="328" t="s">
        <v>200</v>
      </c>
      <c r="P152" s="328" t="s">
        <v>200</v>
      </c>
    </row>
    <row r="153" spans="1:16" ht="42.75" customHeight="1" x14ac:dyDescent="0.2">
      <c r="A153" s="391"/>
      <c r="B153" s="392"/>
      <c r="C153" s="393" t="s">
        <v>6</v>
      </c>
      <c r="D153" s="371"/>
      <c r="E153" s="371"/>
      <c r="F153" s="240" t="s">
        <v>3</v>
      </c>
      <c r="G153" s="239">
        <v>0</v>
      </c>
      <c r="H153" s="239">
        <v>0</v>
      </c>
      <c r="I153" s="242">
        <v>0</v>
      </c>
      <c r="J153" s="397" t="s">
        <v>1253</v>
      </c>
      <c r="K153" s="394">
        <v>95.5</v>
      </c>
      <c r="L153" s="394">
        <v>95.5</v>
      </c>
      <c r="M153" s="328" t="s">
        <v>360</v>
      </c>
      <c r="N153" s="329"/>
      <c r="O153" s="329"/>
      <c r="P153" s="329"/>
    </row>
    <row r="154" spans="1:16" ht="45.75" customHeight="1" x14ac:dyDescent="0.2">
      <c r="A154" s="391"/>
      <c r="B154" s="392"/>
      <c r="C154" s="393" t="s">
        <v>6</v>
      </c>
      <c r="D154" s="371"/>
      <c r="E154" s="371"/>
      <c r="F154" s="240" t="s">
        <v>4</v>
      </c>
      <c r="G154" s="239">
        <v>736717</v>
      </c>
      <c r="H154" s="239">
        <v>734083.77200999996</v>
      </c>
      <c r="I154" s="245">
        <v>99.642572658157732</v>
      </c>
      <c r="J154" s="397"/>
      <c r="K154" s="394"/>
      <c r="L154" s="394"/>
      <c r="M154" s="330"/>
      <c r="N154" s="330"/>
      <c r="O154" s="330"/>
      <c r="P154" s="330"/>
    </row>
    <row r="155" spans="1:16" ht="72.75" customHeight="1" x14ac:dyDescent="0.2">
      <c r="A155" s="391" t="s">
        <v>331</v>
      </c>
      <c r="B155" s="392" t="s">
        <v>132</v>
      </c>
      <c r="C155" s="393" t="s">
        <v>6</v>
      </c>
      <c r="D155" s="371" t="s">
        <v>206</v>
      </c>
      <c r="E155" s="371" t="s">
        <v>207</v>
      </c>
      <c r="F155" s="248" t="s">
        <v>1</v>
      </c>
      <c r="G155" s="243">
        <v>1493.8</v>
      </c>
      <c r="H155" s="243">
        <v>577.29617000000007</v>
      </c>
      <c r="I155" s="245">
        <v>38.646148748159064</v>
      </c>
      <c r="J155" s="14" t="s">
        <v>1257</v>
      </c>
      <c r="K155" s="235">
        <v>56820</v>
      </c>
      <c r="L155" s="235">
        <v>56817</v>
      </c>
      <c r="M155" s="328" t="s">
        <v>1441</v>
      </c>
      <c r="N155" s="328" t="s">
        <v>200</v>
      </c>
      <c r="O155" s="328" t="s">
        <v>200</v>
      </c>
      <c r="P155" s="328" t="s">
        <v>200</v>
      </c>
    </row>
    <row r="156" spans="1:16" ht="74.25" customHeight="1" x14ac:dyDescent="0.2">
      <c r="A156" s="391"/>
      <c r="B156" s="392"/>
      <c r="C156" s="393" t="s">
        <v>6</v>
      </c>
      <c r="D156" s="371"/>
      <c r="E156" s="371"/>
      <c r="F156" s="240" t="s">
        <v>3</v>
      </c>
      <c r="G156" s="239">
        <v>1493.8</v>
      </c>
      <c r="H156" s="239">
        <v>577.29617000000007</v>
      </c>
      <c r="I156" s="245">
        <v>38.646148748159064</v>
      </c>
      <c r="J156" s="397" t="s">
        <v>1330</v>
      </c>
      <c r="K156" s="347">
        <v>100</v>
      </c>
      <c r="L156" s="347">
        <v>100</v>
      </c>
      <c r="M156" s="329"/>
      <c r="N156" s="329"/>
      <c r="O156" s="329"/>
      <c r="P156" s="329"/>
    </row>
    <row r="157" spans="1:16" ht="54" customHeight="1" x14ac:dyDescent="0.2">
      <c r="A157" s="391"/>
      <c r="B157" s="392"/>
      <c r="C157" s="393" t="s">
        <v>6</v>
      </c>
      <c r="D157" s="371"/>
      <c r="E157" s="371"/>
      <c r="F157" s="240" t="s">
        <v>4</v>
      </c>
      <c r="G157" s="239">
        <v>0</v>
      </c>
      <c r="H157" s="239">
        <v>0</v>
      </c>
      <c r="I157" s="242">
        <v>0</v>
      </c>
      <c r="J157" s="397"/>
      <c r="K157" s="347"/>
      <c r="L157" s="347"/>
      <c r="M157" s="330"/>
      <c r="N157" s="330"/>
      <c r="O157" s="330"/>
      <c r="P157" s="330"/>
    </row>
    <row r="158" spans="1:16" ht="33" customHeight="1" x14ac:dyDescent="0.2">
      <c r="A158" s="391" t="s">
        <v>332</v>
      </c>
      <c r="B158" s="392" t="s">
        <v>133</v>
      </c>
      <c r="C158" s="393" t="s">
        <v>6</v>
      </c>
      <c r="D158" s="371" t="s">
        <v>206</v>
      </c>
      <c r="E158" s="371" t="s">
        <v>207</v>
      </c>
      <c r="F158" s="248" t="s">
        <v>1</v>
      </c>
      <c r="G158" s="243">
        <v>139691</v>
      </c>
      <c r="H158" s="243">
        <v>139685.80494</v>
      </c>
      <c r="I158" s="245">
        <v>99.996281034569151</v>
      </c>
      <c r="J158" s="14" t="s">
        <v>1397</v>
      </c>
      <c r="K158" s="235">
        <v>12000</v>
      </c>
      <c r="L158" s="235">
        <v>12029</v>
      </c>
      <c r="M158" s="235" t="s">
        <v>360</v>
      </c>
      <c r="N158" s="328" t="s">
        <v>200</v>
      </c>
      <c r="O158" s="328" t="s">
        <v>200</v>
      </c>
      <c r="P158" s="328" t="s">
        <v>200</v>
      </c>
    </row>
    <row r="159" spans="1:16" ht="20.25" customHeight="1" x14ac:dyDescent="0.2">
      <c r="A159" s="391"/>
      <c r="B159" s="392"/>
      <c r="C159" s="393" t="s">
        <v>6</v>
      </c>
      <c r="D159" s="371"/>
      <c r="E159" s="371"/>
      <c r="F159" s="240" t="s">
        <v>3</v>
      </c>
      <c r="G159" s="239">
        <v>0</v>
      </c>
      <c r="H159" s="239">
        <v>0</v>
      </c>
      <c r="I159" s="242">
        <v>0</v>
      </c>
      <c r="J159" s="383" t="s">
        <v>1396</v>
      </c>
      <c r="K159" s="328">
        <v>100</v>
      </c>
      <c r="L159" s="347">
        <v>100</v>
      </c>
      <c r="M159" s="394" t="s">
        <v>360</v>
      </c>
      <c r="N159" s="329"/>
      <c r="O159" s="329"/>
      <c r="P159" s="329"/>
    </row>
    <row r="160" spans="1:16" ht="53.25" customHeight="1" x14ac:dyDescent="0.2">
      <c r="A160" s="391"/>
      <c r="B160" s="392"/>
      <c r="C160" s="393" t="s">
        <v>6</v>
      </c>
      <c r="D160" s="371"/>
      <c r="E160" s="371"/>
      <c r="F160" s="240" t="s">
        <v>4</v>
      </c>
      <c r="G160" s="239">
        <v>139691</v>
      </c>
      <c r="H160" s="239">
        <v>139685.80494</v>
      </c>
      <c r="I160" s="245">
        <v>99.996281034569151</v>
      </c>
      <c r="J160" s="384"/>
      <c r="K160" s="330"/>
      <c r="L160" s="347"/>
      <c r="M160" s="394"/>
      <c r="N160" s="330"/>
      <c r="O160" s="330"/>
      <c r="P160" s="330"/>
    </row>
    <row r="161" spans="1:16" ht="24.75" customHeight="1" x14ac:dyDescent="0.2">
      <c r="A161" s="391" t="s">
        <v>104</v>
      </c>
      <c r="B161" s="414" t="s">
        <v>72</v>
      </c>
      <c r="C161" s="393" t="s">
        <v>6</v>
      </c>
      <c r="D161" s="371" t="s">
        <v>212</v>
      </c>
      <c r="E161" s="371" t="s">
        <v>212</v>
      </c>
      <c r="F161" s="248" t="s">
        <v>1</v>
      </c>
      <c r="G161" s="243">
        <v>152000</v>
      </c>
      <c r="H161" s="243">
        <v>152000</v>
      </c>
      <c r="I161" s="245">
        <v>100</v>
      </c>
      <c r="J161" s="343" t="s">
        <v>199</v>
      </c>
      <c r="K161" s="343" t="s">
        <v>199</v>
      </c>
      <c r="L161" s="343" t="s">
        <v>199</v>
      </c>
      <c r="M161" s="343" t="s">
        <v>199</v>
      </c>
      <c r="N161" s="343" t="s">
        <v>200</v>
      </c>
      <c r="O161" s="343" t="s">
        <v>200</v>
      </c>
      <c r="P161" s="343" t="s">
        <v>200</v>
      </c>
    </row>
    <row r="162" spans="1:16" ht="24.75" customHeight="1" x14ac:dyDescent="0.2">
      <c r="A162" s="391"/>
      <c r="B162" s="414"/>
      <c r="C162" s="393" t="s">
        <v>6</v>
      </c>
      <c r="D162" s="371"/>
      <c r="E162" s="371"/>
      <c r="F162" s="240" t="s">
        <v>3</v>
      </c>
      <c r="G162" s="242">
        <v>48993.8</v>
      </c>
      <c r="H162" s="242">
        <v>48993.8</v>
      </c>
      <c r="I162" s="245">
        <v>100</v>
      </c>
      <c r="J162" s="343"/>
      <c r="K162" s="343"/>
      <c r="L162" s="343"/>
      <c r="M162" s="343"/>
      <c r="N162" s="343"/>
      <c r="O162" s="343"/>
      <c r="P162" s="343"/>
    </row>
    <row r="163" spans="1:16" ht="24.75" customHeight="1" x14ac:dyDescent="0.2">
      <c r="A163" s="391"/>
      <c r="B163" s="414"/>
      <c r="C163" s="393" t="s">
        <v>6</v>
      </c>
      <c r="D163" s="371"/>
      <c r="E163" s="371"/>
      <c r="F163" s="240" t="s">
        <v>4</v>
      </c>
      <c r="G163" s="242">
        <v>103006.2</v>
      </c>
      <c r="H163" s="242">
        <v>103006.2</v>
      </c>
      <c r="I163" s="245">
        <v>100</v>
      </c>
      <c r="J163" s="343"/>
      <c r="K163" s="343"/>
      <c r="L163" s="343"/>
      <c r="M163" s="343"/>
      <c r="N163" s="343"/>
      <c r="O163" s="343"/>
      <c r="P163" s="343"/>
    </row>
    <row r="164" spans="1:16" ht="23.25" customHeight="1" x14ac:dyDescent="0.2">
      <c r="A164" s="391" t="s">
        <v>251</v>
      </c>
      <c r="B164" s="393" t="s">
        <v>252</v>
      </c>
      <c r="C164" s="393" t="s">
        <v>6</v>
      </c>
      <c r="D164" s="371" t="s">
        <v>206</v>
      </c>
      <c r="E164" s="371" t="s">
        <v>207</v>
      </c>
      <c r="F164" s="248" t="s">
        <v>1</v>
      </c>
      <c r="G164" s="243">
        <v>152000</v>
      </c>
      <c r="H164" s="243">
        <v>152000</v>
      </c>
      <c r="I164" s="245">
        <v>100</v>
      </c>
      <c r="J164" s="397" t="s">
        <v>1258</v>
      </c>
      <c r="K164" s="347">
        <v>232</v>
      </c>
      <c r="L164" s="347">
        <v>233</v>
      </c>
      <c r="M164" s="328" t="s">
        <v>1393</v>
      </c>
      <c r="N164" s="328" t="s">
        <v>200</v>
      </c>
      <c r="O164" s="328" t="s">
        <v>200</v>
      </c>
      <c r="P164" s="328" t="s">
        <v>200</v>
      </c>
    </row>
    <row r="165" spans="1:16" ht="33.75" customHeight="1" x14ac:dyDescent="0.2">
      <c r="A165" s="391"/>
      <c r="B165" s="393"/>
      <c r="C165" s="393" t="s">
        <v>6</v>
      </c>
      <c r="D165" s="371"/>
      <c r="E165" s="371"/>
      <c r="F165" s="393" t="s">
        <v>3</v>
      </c>
      <c r="G165" s="389">
        <v>48993.8</v>
      </c>
      <c r="H165" s="431">
        <v>48993.8</v>
      </c>
      <c r="I165" s="389">
        <v>100</v>
      </c>
      <c r="J165" s="397"/>
      <c r="K165" s="347"/>
      <c r="L165" s="347"/>
      <c r="M165" s="329"/>
      <c r="N165" s="329"/>
      <c r="O165" s="329"/>
      <c r="P165" s="329"/>
    </row>
    <row r="166" spans="1:16" ht="59.25" customHeight="1" x14ac:dyDescent="0.2">
      <c r="A166" s="391"/>
      <c r="B166" s="393"/>
      <c r="C166" s="393"/>
      <c r="D166" s="371"/>
      <c r="E166" s="371"/>
      <c r="F166" s="393"/>
      <c r="G166" s="390"/>
      <c r="H166" s="431"/>
      <c r="I166" s="390"/>
      <c r="J166" s="246" t="s">
        <v>1259</v>
      </c>
      <c r="K166" s="235">
        <v>232</v>
      </c>
      <c r="L166" s="235">
        <v>233</v>
      </c>
      <c r="M166" s="330"/>
      <c r="N166" s="329"/>
      <c r="O166" s="329"/>
      <c r="P166" s="329"/>
    </row>
    <row r="167" spans="1:16" ht="44.25" customHeight="1" x14ac:dyDescent="0.2">
      <c r="A167" s="391"/>
      <c r="B167" s="393"/>
      <c r="C167" s="393" t="s">
        <v>6</v>
      </c>
      <c r="D167" s="371"/>
      <c r="E167" s="371"/>
      <c r="F167" s="240" t="s">
        <v>4</v>
      </c>
      <c r="G167" s="242">
        <v>103006.2</v>
      </c>
      <c r="H167" s="242">
        <v>103006.2</v>
      </c>
      <c r="I167" s="245">
        <v>100</v>
      </c>
      <c r="J167" s="14" t="s">
        <v>1224</v>
      </c>
      <c r="K167" s="241">
        <v>1.9</v>
      </c>
      <c r="L167" s="241">
        <v>1.9</v>
      </c>
      <c r="M167" s="241" t="s">
        <v>360</v>
      </c>
      <c r="N167" s="330"/>
      <c r="O167" s="330"/>
      <c r="P167" s="330"/>
    </row>
    <row r="168" spans="1:16" ht="19.5" customHeight="1" x14ac:dyDescent="0.2">
      <c r="A168" s="391" t="s">
        <v>105</v>
      </c>
      <c r="B168" s="414" t="s">
        <v>70</v>
      </c>
      <c r="C168" s="393" t="s">
        <v>6</v>
      </c>
      <c r="D168" s="371" t="s">
        <v>212</v>
      </c>
      <c r="E168" s="371" t="s">
        <v>212</v>
      </c>
      <c r="F168" s="248" t="s">
        <v>1</v>
      </c>
      <c r="G168" s="243">
        <v>302525.09999999998</v>
      </c>
      <c r="H168" s="243">
        <v>302112.74462999997</v>
      </c>
      <c r="I168" s="245">
        <v>99.8636954851019</v>
      </c>
      <c r="J168" s="343" t="s">
        <v>199</v>
      </c>
      <c r="K168" s="343" t="s">
        <v>199</v>
      </c>
      <c r="L168" s="343" t="s">
        <v>199</v>
      </c>
      <c r="M168" s="343" t="s">
        <v>199</v>
      </c>
      <c r="N168" s="343" t="s">
        <v>200</v>
      </c>
      <c r="O168" s="343" t="s">
        <v>200</v>
      </c>
      <c r="P168" s="343" t="s">
        <v>200</v>
      </c>
    </row>
    <row r="169" spans="1:16" ht="29.25" customHeight="1" x14ac:dyDescent="0.2">
      <c r="A169" s="391"/>
      <c r="B169" s="414"/>
      <c r="C169" s="393" t="s">
        <v>6</v>
      </c>
      <c r="D169" s="371"/>
      <c r="E169" s="371"/>
      <c r="F169" s="240" t="s">
        <v>3</v>
      </c>
      <c r="G169" s="242">
        <v>103030.3</v>
      </c>
      <c r="H169" s="242">
        <v>102840.73350999999</v>
      </c>
      <c r="I169" s="245">
        <v>99.816008989588482</v>
      </c>
      <c r="J169" s="343"/>
      <c r="K169" s="343"/>
      <c r="L169" s="343"/>
      <c r="M169" s="343"/>
      <c r="N169" s="343"/>
      <c r="O169" s="343"/>
      <c r="P169" s="343"/>
    </row>
    <row r="170" spans="1:16" ht="47.25" customHeight="1" x14ac:dyDescent="0.2">
      <c r="A170" s="391"/>
      <c r="B170" s="414"/>
      <c r="C170" s="393" t="s">
        <v>6</v>
      </c>
      <c r="D170" s="371"/>
      <c r="E170" s="371"/>
      <c r="F170" s="240" t="s">
        <v>4</v>
      </c>
      <c r="G170" s="242">
        <v>199494.8</v>
      </c>
      <c r="H170" s="242">
        <v>199272.01112000001</v>
      </c>
      <c r="I170" s="245">
        <v>99.888323465072787</v>
      </c>
      <c r="J170" s="343"/>
      <c r="K170" s="343"/>
      <c r="L170" s="343"/>
      <c r="M170" s="343"/>
      <c r="N170" s="343"/>
      <c r="O170" s="343"/>
      <c r="P170" s="343"/>
    </row>
    <row r="171" spans="1:16" ht="30.75" customHeight="1" x14ac:dyDescent="0.2">
      <c r="A171" s="391" t="s">
        <v>253</v>
      </c>
      <c r="B171" s="393" t="s">
        <v>189</v>
      </c>
      <c r="C171" s="393" t="s">
        <v>6</v>
      </c>
      <c r="D171" s="371" t="s">
        <v>206</v>
      </c>
      <c r="E171" s="371" t="s">
        <v>207</v>
      </c>
      <c r="F171" s="248" t="s">
        <v>1</v>
      </c>
      <c r="G171" s="243">
        <v>252525.09999999998</v>
      </c>
      <c r="H171" s="243">
        <v>252243.08872</v>
      </c>
      <c r="I171" s="245">
        <v>99.888323465667384</v>
      </c>
      <c r="J171" s="397" t="s">
        <v>1260</v>
      </c>
      <c r="K171" s="347">
        <v>145</v>
      </c>
      <c r="L171" s="347">
        <v>156</v>
      </c>
      <c r="M171" s="347" t="s">
        <v>1394</v>
      </c>
      <c r="N171" s="328" t="s">
        <v>200</v>
      </c>
      <c r="O171" s="328" t="s">
        <v>200</v>
      </c>
      <c r="P171" s="328" t="s">
        <v>200</v>
      </c>
    </row>
    <row r="172" spans="1:16" ht="32.25" customHeight="1" x14ac:dyDescent="0.2">
      <c r="A172" s="391"/>
      <c r="B172" s="393"/>
      <c r="C172" s="393" t="s">
        <v>6</v>
      </c>
      <c r="D172" s="371"/>
      <c r="E172" s="371"/>
      <c r="F172" s="240" t="s">
        <v>3</v>
      </c>
      <c r="G172" s="242">
        <v>53030.3</v>
      </c>
      <c r="H172" s="242">
        <v>52971.077600000004</v>
      </c>
      <c r="I172" s="245">
        <v>99.8883234679042</v>
      </c>
      <c r="J172" s="397"/>
      <c r="K172" s="347"/>
      <c r="L172" s="347"/>
      <c r="M172" s="347"/>
      <c r="N172" s="329"/>
      <c r="O172" s="329"/>
      <c r="P172" s="329"/>
    </row>
    <row r="173" spans="1:16" ht="55.5" customHeight="1" x14ac:dyDescent="0.2">
      <c r="A173" s="391"/>
      <c r="B173" s="393"/>
      <c r="C173" s="393" t="s">
        <v>6</v>
      </c>
      <c r="D173" s="371"/>
      <c r="E173" s="371"/>
      <c r="F173" s="240" t="s">
        <v>4</v>
      </c>
      <c r="G173" s="242">
        <v>199494.8</v>
      </c>
      <c r="H173" s="242">
        <v>199272.01112000001</v>
      </c>
      <c r="I173" s="245">
        <v>99.888323465072787</v>
      </c>
      <c r="J173" s="14" t="s">
        <v>1261</v>
      </c>
      <c r="K173" s="235">
        <v>100</v>
      </c>
      <c r="L173" s="235">
        <v>100</v>
      </c>
      <c r="M173" s="235" t="s">
        <v>360</v>
      </c>
      <c r="N173" s="330"/>
      <c r="O173" s="330"/>
      <c r="P173" s="330"/>
    </row>
    <row r="174" spans="1:16" ht="21.75" customHeight="1" x14ac:dyDescent="0.2">
      <c r="A174" s="391" t="s">
        <v>254</v>
      </c>
      <c r="B174" s="393" t="s">
        <v>188</v>
      </c>
      <c r="C174" s="393" t="s">
        <v>6</v>
      </c>
      <c r="D174" s="371" t="s">
        <v>206</v>
      </c>
      <c r="E174" s="371" t="s">
        <v>207</v>
      </c>
      <c r="F174" s="414" t="s">
        <v>1</v>
      </c>
      <c r="G174" s="433">
        <v>50000</v>
      </c>
      <c r="H174" s="433">
        <v>49869.655909999994</v>
      </c>
      <c r="I174" s="434">
        <v>99.888323465072787</v>
      </c>
      <c r="J174" s="397" t="s">
        <v>1262</v>
      </c>
      <c r="K174" s="347">
        <v>16330</v>
      </c>
      <c r="L174" s="347">
        <v>18029</v>
      </c>
      <c r="M174" s="347" t="s">
        <v>1372</v>
      </c>
      <c r="N174" s="328" t="s">
        <v>200</v>
      </c>
      <c r="O174" s="328" t="s">
        <v>200</v>
      </c>
      <c r="P174" s="328" t="s">
        <v>200</v>
      </c>
    </row>
    <row r="175" spans="1:16" ht="36" customHeight="1" x14ac:dyDescent="0.2">
      <c r="A175" s="391"/>
      <c r="B175" s="393"/>
      <c r="C175" s="393" t="s">
        <v>6</v>
      </c>
      <c r="D175" s="371"/>
      <c r="E175" s="371"/>
      <c r="F175" s="414"/>
      <c r="G175" s="433"/>
      <c r="H175" s="433"/>
      <c r="I175" s="436"/>
      <c r="J175" s="397"/>
      <c r="K175" s="347"/>
      <c r="L175" s="347"/>
      <c r="M175" s="347"/>
      <c r="N175" s="329"/>
      <c r="O175" s="329"/>
      <c r="P175" s="329"/>
    </row>
    <row r="176" spans="1:16" ht="54.75" customHeight="1" x14ac:dyDescent="0.2">
      <c r="A176" s="391"/>
      <c r="B176" s="393"/>
      <c r="C176" s="393" t="s">
        <v>6</v>
      </c>
      <c r="D176" s="371"/>
      <c r="E176" s="371"/>
      <c r="F176" s="240" t="s">
        <v>3</v>
      </c>
      <c r="G176" s="242">
        <v>50000</v>
      </c>
      <c r="H176" s="242">
        <v>49869.655909999994</v>
      </c>
      <c r="I176" s="245">
        <v>99.739311819999983</v>
      </c>
      <c r="J176" s="14" t="s">
        <v>1263</v>
      </c>
      <c r="K176" s="235">
        <v>20</v>
      </c>
      <c r="L176" s="235">
        <v>20</v>
      </c>
      <c r="M176" s="235" t="s">
        <v>360</v>
      </c>
      <c r="N176" s="330"/>
      <c r="O176" s="330"/>
      <c r="P176" s="330"/>
    </row>
    <row r="177" spans="1:16" ht="19.5" customHeight="1" x14ac:dyDescent="0.2">
      <c r="A177" s="391" t="s">
        <v>106</v>
      </c>
      <c r="B177" s="414" t="s">
        <v>73</v>
      </c>
      <c r="C177" s="393" t="s">
        <v>6</v>
      </c>
      <c r="D177" s="371" t="s">
        <v>212</v>
      </c>
      <c r="E177" s="371" t="s">
        <v>212</v>
      </c>
      <c r="F177" s="248" t="s">
        <v>1</v>
      </c>
      <c r="G177" s="243">
        <v>379.5</v>
      </c>
      <c r="H177" s="243">
        <v>377.5</v>
      </c>
      <c r="I177" s="245">
        <v>99.472990777338595</v>
      </c>
      <c r="J177" s="343" t="s">
        <v>199</v>
      </c>
      <c r="K177" s="343" t="s">
        <v>199</v>
      </c>
      <c r="L177" s="343" t="s">
        <v>199</v>
      </c>
      <c r="M177" s="343" t="s">
        <v>199</v>
      </c>
      <c r="N177" s="343" t="s">
        <v>200</v>
      </c>
      <c r="O177" s="343" t="s">
        <v>200</v>
      </c>
      <c r="P177" s="343" t="s">
        <v>200</v>
      </c>
    </row>
    <row r="178" spans="1:16" ht="37.5" customHeight="1" x14ac:dyDescent="0.2">
      <c r="A178" s="391"/>
      <c r="B178" s="414"/>
      <c r="C178" s="393" t="s">
        <v>6</v>
      </c>
      <c r="D178" s="371"/>
      <c r="E178" s="371"/>
      <c r="F178" s="240" t="s">
        <v>3</v>
      </c>
      <c r="G178" s="242">
        <v>0</v>
      </c>
      <c r="H178" s="242">
        <v>0</v>
      </c>
      <c r="I178" s="242">
        <v>0</v>
      </c>
      <c r="J178" s="343"/>
      <c r="K178" s="343"/>
      <c r="L178" s="343"/>
      <c r="M178" s="343"/>
      <c r="N178" s="343"/>
      <c r="O178" s="343"/>
      <c r="P178" s="343"/>
    </row>
    <row r="179" spans="1:16" ht="40.5" customHeight="1" x14ac:dyDescent="0.2">
      <c r="A179" s="391"/>
      <c r="B179" s="414"/>
      <c r="C179" s="393" t="s">
        <v>6</v>
      </c>
      <c r="D179" s="371"/>
      <c r="E179" s="371"/>
      <c r="F179" s="240" t="s">
        <v>4</v>
      </c>
      <c r="G179" s="242">
        <v>379.5</v>
      </c>
      <c r="H179" s="242">
        <v>377.5</v>
      </c>
      <c r="I179" s="245">
        <v>99.472990777338595</v>
      </c>
      <c r="J179" s="343"/>
      <c r="K179" s="343"/>
      <c r="L179" s="343"/>
      <c r="M179" s="343"/>
      <c r="N179" s="343"/>
      <c r="O179" s="343"/>
      <c r="P179" s="343"/>
    </row>
    <row r="180" spans="1:16" ht="31.5" customHeight="1" x14ac:dyDescent="0.2">
      <c r="A180" s="391" t="s">
        <v>255</v>
      </c>
      <c r="B180" s="393" t="s">
        <v>190</v>
      </c>
      <c r="C180" s="393" t="s">
        <v>6</v>
      </c>
      <c r="D180" s="371" t="s">
        <v>206</v>
      </c>
      <c r="E180" s="371" t="s">
        <v>207</v>
      </c>
      <c r="F180" s="248" t="s">
        <v>1</v>
      </c>
      <c r="G180" s="243">
        <v>379.5</v>
      </c>
      <c r="H180" s="243">
        <v>377.5</v>
      </c>
      <c r="I180" s="245">
        <v>99.472990777338595</v>
      </c>
      <c r="J180" s="397" t="s">
        <v>1264</v>
      </c>
      <c r="K180" s="347">
        <v>220</v>
      </c>
      <c r="L180" s="347">
        <v>220</v>
      </c>
      <c r="M180" s="347" t="s">
        <v>360</v>
      </c>
      <c r="N180" s="328" t="s">
        <v>200</v>
      </c>
      <c r="O180" s="328" t="s">
        <v>200</v>
      </c>
      <c r="P180" s="328" t="s">
        <v>200</v>
      </c>
    </row>
    <row r="181" spans="1:16" ht="57" customHeight="1" x14ac:dyDescent="0.2">
      <c r="A181" s="391"/>
      <c r="B181" s="393"/>
      <c r="C181" s="393" t="s">
        <v>6</v>
      </c>
      <c r="D181" s="371"/>
      <c r="E181" s="371"/>
      <c r="F181" s="240" t="s">
        <v>3</v>
      </c>
      <c r="G181" s="242">
        <v>0</v>
      </c>
      <c r="H181" s="242">
        <v>0</v>
      </c>
      <c r="I181" s="242">
        <v>0</v>
      </c>
      <c r="J181" s="397"/>
      <c r="K181" s="347"/>
      <c r="L181" s="347"/>
      <c r="M181" s="347"/>
      <c r="N181" s="329"/>
      <c r="O181" s="329"/>
      <c r="P181" s="329"/>
    </row>
    <row r="182" spans="1:16" ht="80.25" customHeight="1" x14ac:dyDescent="0.2">
      <c r="A182" s="391"/>
      <c r="B182" s="393"/>
      <c r="C182" s="393" t="s">
        <v>6</v>
      </c>
      <c r="D182" s="371"/>
      <c r="E182" s="371"/>
      <c r="F182" s="240" t="s">
        <v>4</v>
      </c>
      <c r="G182" s="242">
        <v>379.5</v>
      </c>
      <c r="H182" s="242">
        <v>377.5</v>
      </c>
      <c r="I182" s="245">
        <v>99.472990777338595</v>
      </c>
      <c r="J182" s="14" t="s">
        <v>1265</v>
      </c>
      <c r="K182" s="235">
        <v>95</v>
      </c>
      <c r="L182" s="235">
        <v>98</v>
      </c>
      <c r="M182" s="235" t="s">
        <v>360</v>
      </c>
      <c r="N182" s="330"/>
      <c r="O182" s="330"/>
      <c r="P182" s="330"/>
    </row>
    <row r="183" spans="1:16" ht="26.25" customHeight="1" x14ac:dyDescent="0.2">
      <c r="A183" s="375" t="s">
        <v>107</v>
      </c>
      <c r="B183" s="399" t="s">
        <v>76</v>
      </c>
      <c r="C183" s="379" t="s">
        <v>6</v>
      </c>
      <c r="D183" s="371" t="s">
        <v>212</v>
      </c>
      <c r="E183" s="371" t="s">
        <v>212</v>
      </c>
      <c r="F183" s="248" t="s">
        <v>1</v>
      </c>
      <c r="G183" s="243">
        <v>176189.80000000002</v>
      </c>
      <c r="H183" s="243">
        <v>176180.94232</v>
      </c>
      <c r="I183" s="245">
        <v>99.994972648813942</v>
      </c>
      <c r="J183" s="351" t="s">
        <v>200</v>
      </c>
      <c r="K183" s="351" t="s">
        <v>200</v>
      </c>
      <c r="L183" s="351" t="s">
        <v>200</v>
      </c>
      <c r="M183" s="351" t="s">
        <v>200</v>
      </c>
      <c r="N183" s="351" t="s">
        <v>200</v>
      </c>
      <c r="O183" s="351" t="s">
        <v>200</v>
      </c>
      <c r="P183" s="351" t="s">
        <v>200</v>
      </c>
    </row>
    <row r="184" spans="1:16" ht="26.25" customHeight="1" x14ac:dyDescent="0.2">
      <c r="A184" s="376"/>
      <c r="B184" s="400"/>
      <c r="C184" s="380"/>
      <c r="D184" s="371"/>
      <c r="E184" s="371"/>
      <c r="F184" s="240" t="s">
        <v>3</v>
      </c>
      <c r="G184" s="242">
        <v>7047.6</v>
      </c>
      <c r="H184" s="242">
        <v>7047.2456900000006</v>
      </c>
      <c r="I184" s="245">
        <v>99.994972614790854</v>
      </c>
      <c r="J184" s="352"/>
      <c r="K184" s="352"/>
      <c r="L184" s="352"/>
      <c r="M184" s="352"/>
      <c r="N184" s="352"/>
      <c r="O184" s="352"/>
      <c r="P184" s="352"/>
    </row>
    <row r="185" spans="1:16" ht="26.25" customHeight="1" x14ac:dyDescent="0.2">
      <c r="A185" s="385"/>
      <c r="B185" s="401"/>
      <c r="C185" s="387"/>
      <c r="D185" s="371"/>
      <c r="E185" s="371"/>
      <c r="F185" s="240" t="s">
        <v>4</v>
      </c>
      <c r="G185" s="242">
        <v>169142.2</v>
      </c>
      <c r="H185" s="242">
        <v>169133.69662999999</v>
      </c>
      <c r="I185" s="245">
        <v>99.994972650231574</v>
      </c>
      <c r="J185" s="353"/>
      <c r="K185" s="353"/>
      <c r="L185" s="353"/>
      <c r="M185" s="353"/>
      <c r="N185" s="353"/>
      <c r="O185" s="353"/>
      <c r="P185" s="353"/>
    </row>
    <row r="186" spans="1:16" ht="34.5" customHeight="1" x14ac:dyDescent="0.2">
      <c r="A186" s="375" t="s">
        <v>1331</v>
      </c>
      <c r="B186" s="379" t="s">
        <v>187</v>
      </c>
      <c r="C186" s="393" t="s">
        <v>6</v>
      </c>
      <c r="D186" s="371" t="s">
        <v>206</v>
      </c>
      <c r="E186" s="371" t="s">
        <v>207</v>
      </c>
      <c r="F186" s="248" t="s">
        <v>1</v>
      </c>
      <c r="G186" s="243">
        <v>176189.80000000002</v>
      </c>
      <c r="H186" s="243">
        <v>176180.94232</v>
      </c>
      <c r="I186" s="245">
        <v>99.994972648813942</v>
      </c>
      <c r="J186" s="397" t="s">
        <v>1398</v>
      </c>
      <c r="K186" s="328">
        <v>1822</v>
      </c>
      <c r="L186" s="328">
        <v>1822</v>
      </c>
      <c r="M186" s="347" t="s">
        <v>360</v>
      </c>
      <c r="N186" s="328" t="s">
        <v>200</v>
      </c>
      <c r="O186" s="328" t="s">
        <v>200</v>
      </c>
      <c r="P186" s="328" t="s">
        <v>200</v>
      </c>
    </row>
    <row r="187" spans="1:16" ht="66.75" customHeight="1" x14ac:dyDescent="0.2">
      <c r="A187" s="376"/>
      <c r="B187" s="380"/>
      <c r="C187" s="393" t="s">
        <v>6</v>
      </c>
      <c r="D187" s="371"/>
      <c r="E187" s="371"/>
      <c r="F187" s="240" t="s">
        <v>3</v>
      </c>
      <c r="G187" s="242">
        <v>7047.6</v>
      </c>
      <c r="H187" s="242">
        <v>7047.2456900000006</v>
      </c>
      <c r="I187" s="245">
        <v>99.994972614790854</v>
      </c>
      <c r="J187" s="397"/>
      <c r="K187" s="330"/>
      <c r="L187" s="330"/>
      <c r="M187" s="347"/>
      <c r="N187" s="329"/>
      <c r="O187" s="329"/>
      <c r="P187" s="329"/>
    </row>
    <row r="188" spans="1:16" ht="52.5" customHeight="1" x14ac:dyDescent="0.2">
      <c r="A188" s="385"/>
      <c r="B188" s="387"/>
      <c r="C188" s="393" t="s">
        <v>6</v>
      </c>
      <c r="D188" s="371"/>
      <c r="E188" s="371"/>
      <c r="F188" s="240" t="s">
        <v>4</v>
      </c>
      <c r="G188" s="242">
        <v>169142.2</v>
      </c>
      <c r="H188" s="242">
        <v>169133.69662999999</v>
      </c>
      <c r="I188" s="245">
        <v>99.994972650231574</v>
      </c>
      <c r="J188" s="14" t="s">
        <v>256</v>
      </c>
      <c r="K188" s="241">
        <v>95.5</v>
      </c>
      <c r="L188" s="241">
        <v>95.5</v>
      </c>
      <c r="M188" s="241" t="s">
        <v>360</v>
      </c>
      <c r="N188" s="330"/>
      <c r="O188" s="330"/>
      <c r="P188" s="330"/>
    </row>
    <row r="189" spans="1:16" ht="19.5" customHeight="1" x14ac:dyDescent="0.2">
      <c r="A189" s="391" t="s">
        <v>257</v>
      </c>
      <c r="B189" s="414" t="s">
        <v>192</v>
      </c>
      <c r="C189" s="393" t="s">
        <v>6</v>
      </c>
      <c r="D189" s="371" t="s">
        <v>212</v>
      </c>
      <c r="E189" s="371" t="s">
        <v>212</v>
      </c>
      <c r="F189" s="248" t="s">
        <v>1</v>
      </c>
      <c r="G189" s="243">
        <v>8456</v>
      </c>
      <c r="H189" s="243">
        <v>8469.7000000000007</v>
      </c>
      <c r="I189" s="245">
        <v>100.1620151371807</v>
      </c>
      <c r="J189" s="343" t="s">
        <v>199</v>
      </c>
      <c r="K189" s="343" t="s">
        <v>199</v>
      </c>
      <c r="L189" s="343" t="s">
        <v>199</v>
      </c>
      <c r="M189" s="343" t="s">
        <v>199</v>
      </c>
      <c r="N189" s="343" t="s">
        <v>200</v>
      </c>
      <c r="O189" s="343" t="s">
        <v>200</v>
      </c>
      <c r="P189" s="343" t="s">
        <v>200</v>
      </c>
    </row>
    <row r="190" spans="1:16" ht="19.5" customHeight="1" x14ac:dyDescent="0.2">
      <c r="A190" s="391"/>
      <c r="B190" s="414"/>
      <c r="C190" s="393" t="s">
        <v>6</v>
      </c>
      <c r="D190" s="371"/>
      <c r="E190" s="371"/>
      <c r="F190" s="240" t="s">
        <v>3</v>
      </c>
      <c r="G190" s="242">
        <v>0</v>
      </c>
      <c r="H190" s="242">
        <v>0</v>
      </c>
      <c r="I190" s="242">
        <v>0</v>
      </c>
      <c r="J190" s="343"/>
      <c r="K190" s="343"/>
      <c r="L190" s="343"/>
      <c r="M190" s="343"/>
      <c r="N190" s="343"/>
      <c r="O190" s="343"/>
      <c r="P190" s="343"/>
    </row>
    <row r="191" spans="1:16" ht="19.5" customHeight="1" x14ac:dyDescent="0.2">
      <c r="A191" s="391"/>
      <c r="B191" s="414"/>
      <c r="C191" s="393" t="s">
        <v>6</v>
      </c>
      <c r="D191" s="371"/>
      <c r="E191" s="371"/>
      <c r="F191" s="240" t="s">
        <v>5</v>
      </c>
      <c r="G191" s="242">
        <v>8456</v>
      </c>
      <c r="H191" s="242">
        <v>8469.7000000000007</v>
      </c>
      <c r="I191" s="245">
        <v>100.1620151371807</v>
      </c>
      <c r="J191" s="343"/>
      <c r="K191" s="343"/>
      <c r="L191" s="343"/>
      <c r="M191" s="343"/>
      <c r="N191" s="343"/>
      <c r="O191" s="343"/>
      <c r="P191" s="343"/>
    </row>
    <row r="192" spans="1:16" ht="19.5" customHeight="1" x14ac:dyDescent="0.2">
      <c r="A192" s="391" t="s">
        <v>1332</v>
      </c>
      <c r="B192" s="393" t="s">
        <v>258</v>
      </c>
      <c r="C192" s="393" t="s">
        <v>6</v>
      </c>
      <c r="D192" s="371" t="s">
        <v>206</v>
      </c>
      <c r="E192" s="371" t="s">
        <v>207</v>
      </c>
      <c r="F192" s="414" t="s">
        <v>1</v>
      </c>
      <c r="G192" s="433">
        <v>8456</v>
      </c>
      <c r="H192" s="433">
        <v>8469.7000000000007</v>
      </c>
      <c r="I192" s="434">
        <v>100.1620151371807</v>
      </c>
      <c r="J192" s="397" t="s">
        <v>1266</v>
      </c>
      <c r="K192" s="328">
        <v>13</v>
      </c>
      <c r="L192" s="328">
        <v>13</v>
      </c>
      <c r="M192" s="347" t="s">
        <v>360</v>
      </c>
      <c r="N192" s="328" t="s">
        <v>200</v>
      </c>
      <c r="O192" s="328" t="s">
        <v>200</v>
      </c>
      <c r="P192" s="328" t="s">
        <v>200</v>
      </c>
    </row>
    <row r="193" spans="1:16" ht="34.5" customHeight="1" x14ac:dyDescent="0.2">
      <c r="A193" s="391"/>
      <c r="B193" s="393"/>
      <c r="C193" s="393" t="s">
        <v>6</v>
      </c>
      <c r="D193" s="371"/>
      <c r="E193" s="371"/>
      <c r="F193" s="414"/>
      <c r="G193" s="433"/>
      <c r="H193" s="433"/>
      <c r="I193" s="436"/>
      <c r="J193" s="397"/>
      <c r="K193" s="330"/>
      <c r="L193" s="330"/>
      <c r="M193" s="347"/>
      <c r="N193" s="329"/>
      <c r="O193" s="329"/>
      <c r="P193" s="329"/>
    </row>
    <row r="194" spans="1:16" ht="69" customHeight="1" x14ac:dyDescent="0.2">
      <c r="A194" s="391"/>
      <c r="B194" s="393"/>
      <c r="C194" s="393" t="s">
        <v>6</v>
      </c>
      <c r="D194" s="371"/>
      <c r="E194" s="371"/>
      <c r="F194" s="393" t="s">
        <v>5</v>
      </c>
      <c r="G194" s="431">
        <v>8456</v>
      </c>
      <c r="H194" s="431">
        <v>8469.7000000000007</v>
      </c>
      <c r="I194" s="434">
        <v>100.1620151371807</v>
      </c>
      <c r="J194" s="14" t="s">
        <v>1267</v>
      </c>
      <c r="K194" s="84">
        <v>1.2</v>
      </c>
      <c r="L194" s="84">
        <v>2.5030000000000001</v>
      </c>
      <c r="M194" s="84" t="s">
        <v>1399</v>
      </c>
      <c r="N194" s="329"/>
      <c r="O194" s="329"/>
      <c r="P194" s="329"/>
    </row>
    <row r="195" spans="1:16" ht="52.5" customHeight="1" x14ac:dyDescent="0.2">
      <c r="A195" s="391"/>
      <c r="B195" s="393"/>
      <c r="C195" s="393" t="s">
        <v>6</v>
      </c>
      <c r="D195" s="371"/>
      <c r="E195" s="371"/>
      <c r="F195" s="393"/>
      <c r="G195" s="431"/>
      <c r="H195" s="431"/>
      <c r="I195" s="436"/>
      <c r="J195" s="246" t="s">
        <v>1268</v>
      </c>
      <c r="K195" s="236">
        <v>100</v>
      </c>
      <c r="L195" s="236">
        <v>100</v>
      </c>
      <c r="M195" s="236" t="s">
        <v>360</v>
      </c>
      <c r="N195" s="330"/>
      <c r="O195" s="330"/>
      <c r="P195" s="330"/>
    </row>
    <row r="196" spans="1:16" s="10" customFormat="1" ht="21.75" customHeight="1" x14ac:dyDescent="0.2">
      <c r="A196" s="438" t="s">
        <v>108</v>
      </c>
      <c r="B196" s="414" t="s">
        <v>109</v>
      </c>
      <c r="C196" s="414" t="s">
        <v>2</v>
      </c>
      <c r="D196" s="432" t="s">
        <v>199</v>
      </c>
      <c r="E196" s="432" t="s">
        <v>199</v>
      </c>
      <c r="F196" s="248" t="s">
        <v>1</v>
      </c>
      <c r="G196" s="243">
        <v>64308.5</v>
      </c>
      <c r="H196" s="243">
        <v>2537</v>
      </c>
      <c r="I196" s="245">
        <v>3.9450461447553589</v>
      </c>
      <c r="J196" s="368" t="s">
        <v>200</v>
      </c>
      <c r="K196" s="368" t="s">
        <v>200</v>
      </c>
      <c r="L196" s="368" t="s">
        <v>200</v>
      </c>
      <c r="M196" s="368" t="s">
        <v>200</v>
      </c>
      <c r="N196" s="368" t="s">
        <v>200</v>
      </c>
      <c r="O196" s="368" t="s">
        <v>200</v>
      </c>
      <c r="P196" s="368" t="s">
        <v>200</v>
      </c>
    </row>
    <row r="197" spans="1:16" s="10" customFormat="1" ht="21.75" customHeight="1" x14ac:dyDescent="0.2">
      <c r="A197" s="438"/>
      <c r="B197" s="414" t="s">
        <v>27</v>
      </c>
      <c r="C197" s="414" t="s">
        <v>2</v>
      </c>
      <c r="D197" s="432"/>
      <c r="E197" s="432"/>
      <c r="F197" s="248" t="s">
        <v>3</v>
      </c>
      <c r="G197" s="243">
        <v>64308.5</v>
      </c>
      <c r="H197" s="243">
        <v>2537</v>
      </c>
      <c r="I197" s="245">
        <v>3.9450461447553589</v>
      </c>
      <c r="J197" s="368"/>
      <c r="K197" s="368"/>
      <c r="L197" s="368"/>
      <c r="M197" s="368"/>
      <c r="N197" s="368"/>
      <c r="O197" s="368"/>
      <c r="P197" s="368"/>
    </row>
    <row r="198" spans="1:16" s="10" customFormat="1" ht="21.75" customHeight="1" x14ac:dyDescent="0.2">
      <c r="A198" s="438"/>
      <c r="B198" s="414" t="s">
        <v>27</v>
      </c>
      <c r="C198" s="414" t="s">
        <v>6</v>
      </c>
      <c r="D198" s="432" t="s">
        <v>199</v>
      </c>
      <c r="E198" s="432" t="s">
        <v>199</v>
      </c>
      <c r="F198" s="248" t="s">
        <v>1</v>
      </c>
      <c r="G198" s="243">
        <v>0</v>
      </c>
      <c r="H198" s="243">
        <v>0</v>
      </c>
      <c r="I198" s="243">
        <v>0</v>
      </c>
      <c r="J198" s="368"/>
      <c r="K198" s="368"/>
      <c r="L198" s="368"/>
      <c r="M198" s="368"/>
      <c r="N198" s="368"/>
      <c r="O198" s="368"/>
      <c r="P198" s="368"/>
    </row>
    <row r="199" spans="1:16" s="10" customFormat="1" ht="21.75" customHeight="1" x14ac:dyDescent="0.2">
      <c r="A199" s="438"/>
      <c r="B199" s="414" t="s">
        <v>27</v>
      </c>
      <c r="C199" s="414" t="s">
        <v>6</v>
      </c>
      <c r="D199" s="432"/>
      <c r="E199" s="432"/>
      <c r="F199" s="248" t="s">
        <v>3</v>
      </c>
      <c r="G199" s="243">
        <v>0</v>
      </c>
      <c r="H199" s="243">
        <v>0</v>
      </c>
      <c r="I199" s="243">
        <v>0</v>
      </c>
      <c r="J199" s="368"/>
      <c r="K199" s="368"/>
      <c r="L199" s="368"/>
      <c r="M199" s="368"/>
      <c r="N199" s="368"/>
      <c r="O199" s="368"/>
      <c r="P199" s="368"/>
    </row>
    <row r="200" spans="1:16" s="10" customFormat="1" ht="21.75" customHeight="1" x14ac:dyDescent="0.2">
      <c r="A200" s="438"/>
      <c r="B200" s="414" t="s">
        <v>27</v>
      </c>
      <c r="C200" s="414" t="s">
        <v>8</v>
      </c>
      <c r="D200" s="432" t="s">
        <v>199</v>
      </c>
      <c r="E200" s="432" t="s">
        <v>199</v>
      </c>
      <c r="F200" s="248" t="s">
        <v>1</v>
      </c>
      <c r="G200" s="243">
        <v>64308.5</v>
      </c>
      <c r="H200" s="243">
        <v>2537</v>
      </c>
      <c r="I200" s="245">
        <v>3.9450461447553589</v>
      </c>
      <c r="J200" s="368"/>
      <c r="K200" s="368"/>
      <c r="L200" s="368"/>
      <c r="M200" s="368"/>
      <c r="N200" s="368"/>
      <c r="O200" s="368"/>
      <c r="P200" s="368"/>
    </row>
    <row r="201" spans="1:16" s="10" customFormat="1" ht="43.5" customHeight="1" x14ac:dyDescent="0.2">
      <c r="A201" s="438"/>
      <c r="B201" s="414" t="s">
        <v>27</v>
      </c>
      <c r="C201" s="414" t="s">
        <v>8</v>
      </c>
      <c r="D201" s="432"/>
      <c r="E201" s="432"/>
      <c r="F201" s="248" t="s">
        <v>3</v>
      </c>
      <c r="G201" s="243">
        <v>64308.5</v>
      </c>
      <c r="H201" s="243">
        <v>2537</v>
      </c>
      <c r="I201" s="245">
        <v>3.9450461447553589</v>
      </c>
      <c r="J201" s="368"/>
      <c r="K201" s="368"/>
      <c r="L201" s="368"/>
      <c r="M201" s="368"/>
      <c r="N201" s="368"/>
      <c r="O201" s="368"/>
      <c r="P201" s="368"/>
    </row>
    <row r="202" spans="1:16" ht="54.75" customHeight="1" x14ac:dyDescent="0.2">
      <c r="A202" s="391" t="s">
        <v>110</v>
      </c>
      <c r="B202" s="414" t="s">
        <v>259</v>
      </c>
      <c r="C202" s="393" t="s">
        <v>6</v>
      </c>
      <c r="D202" s="398" t="s">
        <v>199</v>
      </c>
      <c r="E202" s="398" t="s">
        <v>199</v>
      </c>
      <c r="F202" s="248" t="s">
        <v>1</v>
      </c>
      <c r="G202" s="243">
        <v>0</v>
      </c>
      <c r="H202" s="243">
        <v>0</v>
      </c>
      <c r="I202" s="243">
        <v>0</v>
      </c>
      <c r="J202" s="346" t="s">
        <v>200</v>
      </c>
      <c r="K202" s="346" t="s">
        <v>200</v>
      </c>
      <c r="L202" s="346" t="s">
        <v>200</v>
      </c>
      <c r="M202" s="346" t="s">
        <v>200</v>
      </c>
      <c r="N202" s="346" t="s">
        <v>200</v>
      </c>
      <c r="O202" s="346" t="s">
        <v>200</v>
      </c>
      <c r="P202" s="346" t="s">
        <v>200</v>
      </c>
    </row>
    <row r="203" spans="1:16" ht="48.75" customHeight="1" x14ac:dyDescent="0.2">
      <c r="A203" s="391"/>
      <c r="B203" s="414" t="s">
        <v>28</v>
      </c>
      <c r="C203" s="393" t="s">
        <v>6</v>
      </c>
      <c r="D203" s="398"/>
      <c r="E203" s="398"/>
      <c r="F203" s="240" t="s">
        <v>3</v>
      </c>
      <c r="G203" s="242">
        <v>0</v>
      </c>
      <c r="H203" s="242">
        <v>0</v>
      </c>
      <c r="I203" s="242">
        <v>0</v>
      </c>
      <c r="J203" s="346"/>
      <c r="K203" s="346"/>
      <c r="L203" s="346"/>
      <c r="M203" s="346"/>
      <c r="N203" s="346"/>
      <c r="O203" s="346"/>
      <c r="P203" s="346"/>
    </row>
    <row r="204" spans="1:16" ht="57" customHeight="1" x14ac:dyDescent="0.2">
      <c r="A204" s="391" t="s">
        <v>260</v>
      </c>
      <c r="B204" s="393" t="s">
        <v>261</v>
      </c>
      <c r="C204" s="393" t="s">
        <v>6</v>
      </c>
      <c r="D204" s="371" t="s">
        <v>206</v>
      </c>
      <c r="E204" s="371" t="s">
        <v>207</v>
      </c>
      <c r="F204" s="248" t="s">
        <v>1</v>
      </c>
      <c r="G204" s="243">
        <v>0</v>
      </c>
      <c r="H204" s="243">
        <v>0</v>
      </c>
      <c r="I204" s="243">
        <v>0</v>
      </c>
      <c r="J204" s="17" t="s">
        <v>1269</v>
      </c>
      <c r="K204" s="18">
        <v>2</v>
      </c>
      <c r="L204" s="18">
        <v>2</v>
      </c>
      <c r="M204" s="18" t="s">
        <v>360</v>
      </c>
      <c r="N204" s="344" t="s">
        <v>200</v>
      </c>
      <c r="O204" s="344" t="s">
        <v>200</v>
      </c>
      <c r="P204" s="344" t="s">
        <v>200</v>
      </c>
    </row>
    <row r="205" spans="1:16" ht="45.75" customHeight="1" x14ac:dyDescent="0.2">
      <c r="A205" s="391"/>
      <c r="B205" s="393" t="s">
        <v>29</v>
      </c>
      <c r="C205" s="393" t="s">
        <v>6</v>
      </c>
      <c r="D205" s="371"/>
      <c r="E205" s="371"/>
      <c r="F205" s="240" t="s">
        <v>3</v>
      </c>
      <c r="G205" s="242">
        <v>0</v>
      </c>
      <c r="H205" s="242">
        <v>0</v>
      </c>
      <c r="I205" s="242">
        <v>0</v>
      </c>
      <c r="J205" s="17" t="s">
        <v>1270</v>
      </c>
      <c r="K205" s="18">
        <v>100</v>
      </c>
      <c r="L205" s="18">
        <v>100</v>
      </c>
      <c r="M205" s="18" t="s">
        <v>360</v>
      </c>
      <c r="N205" s="345"/>
      <c r="O205" s="345"/>
      <c r="P205" s="345"/>
    </row>
    <row r="206" spans="1:16" ht="26.25" customHeight="1" x14ac:dyDescent="0.2">
      <c r="A206" s="391" t="s">
        <v>262</v>
      </c>
      <c r="B206" s="414" t="s">
        <v>263</v>
      </c>
      <c r="C206" s="393" t="s">
        <v>8</v>
      </c>
      <c r="D206" s="398" t="s">
        <v>199</v>
      </c>
      <c r="E206" s="398" t="s">
        <v>199</v>
      </c>
      <c r="F206" s="248" t="s">
        <v>1</v>
      </c>
      <c r="G206" s="243">
        <v>64308.5</v>
      </c>
      <c r="H206" s="243">
        <v>2537</v>
      </c>
      <c r="I206" s="245">
        <v>3.9450461447553589</v>
      </c>
      <c r="J206" s="346" t="s">
        <v>200</v>
      </c>
      <c r="K206" s="346" t="s">
        <v>200</v>
      </c>
      <c r="L206" s="346" t="s">
        <v>200</v>
      </c>
      <c r="M206" s="346" t="s">
        <v>200</v>
      </c>
      <c r="N206" s="346" t="s">
        <v>200</v>
      </c>
      <c r="O206" s="346" t="s">
        <v>200</v>
      </c>
      <c r="P206" s="346" t="s">
        <v>200</v>
      </c>
    </row>
    <row r="207" spans="1:16" ht="41.25" customHeight="1" x14ac:dyDescent="0.2">
      <c r="A207" s="391"/>
      <c r="B207" s="414" t="s">
        <v>30</v>
      </c>
      <c r="C207" s="393" t="s">
        <v>8</v>
      </c>
      <c r="D207" s="398"/>
      <c r="E207" s="398"/>
      <c r="F207" s="240" t="s">
        <v>3</v>
      </c>
      <c r="G207" s="242">
        <v>64308.5</v>
      </c>
      <c r="H207" s="242">
        <v>2537</v>
      </c>
      <c r="I207" s="245">
        <v>3.9450461447553589</v>
      </c>
      <c r="J207" s="346"/>
      <c r="K207" s="346"/>
      <c r="L207" s="346"/>
      <c r="M207" s="346"/>
      <c r="N207" s="346"/>
      <c r="O207" s="346"/>
      <c r="P207" s="346"/>
    </row>
    <row r="208" spans="1:16" ht="67.5" customHeight="1" x14ac:dyDescent="0.2">
      <c r="A208" s="391" t="s">
        <v>264</v>
      </c>
      <c r="B208" s="393" t="s">
        <v>265</v>
      </c>
      <c r="C208" s="393" t="s">
        <v>8</v>
      </c>
      <c r="D208" s="371" t="s">
        <v>206</v>
      </c>
      <c r="E208" s="371" t="s">
        <v>207</v>
      </c>
      <c r="F208" s="248" t="s">
        <v>1</v>
      </c>
      <c r="G208" s="243">
        <v>64308.5</v>
      </c>
      <c r="H208" s="243">
        <v>2537</v>
      </c>
      <c r="I208" s="245">
        <v>3.9450461447553589</v>
      </c>
      <c r="J208" s="19" t="s">
        <v>1271</v>
      </c>
      <c r="K208" s="18">
        <v>1</v>
      </c>
      <c r="L208" s="18">
        <v>1</v>
      </c>
      <c r="M208" s="18" t="s">
        <v>360</v>
      </c>
      <c r="N208" s="344" t="s">
        <v>200</v>
      </c>
      <c r="O208" s="344" t="s">
        <v>200</v>
      </c>
      <c r="P208" s="344" t="s">
        <v>200</v>
      </c>
    </row>
    <row r="209" spans="1:16" ht="43.5" customHeight="1" x14ac:dyDescent="0.2">
      <c r="A209" s="391"/>
      <c r="B209" s="393" t="s">
        <v>31</v>
      </c>
      <c r="C209" s="393" t="s">
        <v>8</v>
      </c>
      <c r="D209" s="371"/>
      <c r="E209" s="371"/>
      <c r="F209" s="240" t="s">
        <v>3</v>
      </c>
      <c r="G209" s="242">
        <v>64308.5</v>
      </c>
      <c r="H209" s="242">
        <v>2537</v>
      </c>
      <c r="I209" s="245">
        <v>3.9450461447553589</v>
      </c>
      <c r="J209" s="19" t="s">
        <v>301</v>
      </c>
      <c r="K209" s="18">
        <v>5</v>
      </c>
      <c r="L209" s="18">
        <v>3</v>
      </c>
      <c r="M209" s="18" t="s">
        <v>1187</v>
      </c>
      <c r="N209" s="345"/>
      <c r="O209" s="345"/>
      <c r="P209" s="345"/>
    </row>
    <row r="210" spans="1:16" ht="43.5" customHeight="1" x14ac:dyDescent="0.2">
      <c r="A210" s="402" t="s">
        <v>1334</v>
      </c>
      <c r="B210" s="399" t="s">
        <v>111</v>
      </c>
      <c r="C210" s="399" t="s">
        <v>2</v>
      </c>
      <c r="D210" s="449" t="s">
        <v>200</v>
      </c>
      <c r="E210" s="449" t="s">
        <v>200</v>
      </c>
      <c r="F210" s="248" t="s">
        <v>1</v>
      </c>
      <c r="G210" s="243">
        <v>621151.65</v>
      </c>
      <c r="H210" s="243">
        <v>180600.46997999999</v>
      </c>
      <c r="I210" s="245">
        <v>29.075101061069386</v>
      </c>
      <c r="J210" s="365" t="s">
        <v>200</v>
      </c>
      <c r="K210" s="365" t="s">
        <v>200</v>
      </c>
      <c r="L210" s="365" t="s">
        <v>200</v>
      </c>
      <c r="M210" s="365" t="s">
        <v>200</v>
      </c>
      <c r="N210" s="365" t="s">
        <v>200</v>
      </c>
      <c r="O210" s="365" t="s">
        <v>200</v>
      </c>
      <c r="P210" s="365" t="s">
        <v>200</v>
      </c>
    </row>
    <row r="211" spans="1:16" ht="26.25" customHeight="1" x14ac:dyDescent="0.2">
      <c r="A211" s="403"/>
      <c r="B211" s="400"/>
      <c r="C211" s="400"/>
      <c r="D211" s="450"/>
      <c r="E211" s="450"/>
      <c r="F211" s="248" t="s">
        <v>3</v>
      </c>
      <c r="G211" s="243">
        <v>69151.25</v>
      </c>
      <c r="H211" s="243">
        <v>44700.670639999997</v>
      </c>
      <c r="I211" s="245">
        <v>64.64188375481281</v>
      </c>
      <c r="J211" s="366"/>
      <c r="K211" s="366"/>
      <c r="L211" s="366"/>
      <c r="M211" s="366"/>
      <c r="N211" s="366"/>
      <c r="O211" s="366"/>
      <c r="P211" s="366"/>
    </row>
    <row r="212" spans="1:16" ht="27.75" customHeight="1" x14ac:dyDescent="0.2">
      <c r="A212" s="403"/>
      <c r="B212" s="400"/>
      <c r="C212" s="400"/>
      <c r="D212" s="450"/>
      <c r="E212" s="450"/>
      <c r="F212" s="248" t="s">
        <v>4</v>
      </c>
      <c r="G212" s="243">
        <v>165900</v>
      </c>
      <c r="H212" s="243">
        <v>77836.199340000006</v>
      </c>
      <c r="I212" s="245">
        <v>46.91754028933093</v>
      </c>
      <c r="J212" s="366"/>
      <c r="K212" s="366"/>
      <c r="L212" s="366"/>
      <c r="M212" s="366"/>
      <c r="N212" s="366"/>
      <c r="O212" s="366"/>
      <c r="P212" s="366"/>
    </row>
    <row r="213" spans="1:16" ht="24" customHeight="1" x14ac:dyDescent="0.2">
      <c r="A213" s="403"/>
      <c r="B213" s="400"/>
      <c r="C213" s="401"/>
      <c r="D213" s="451"/>
      <c r="E213" s="451"/>
      <c r="F213" s="248" t="s">
        <v>5</v>
      </c>
      <c r="G213" s="243">
        <v>386100.4</v>
      </c>
      <c r="H213" s="243">
        <v>58063.6</v>
      </c>
      <c r="I213" s="245">
        <v>15.038471858615013</v>
      </c>
      <c r="J213" s="366"/>
      <c r="K213" s="366"/>
      <c r="L213" s="366"/>
      <c r="M213" s="366"/>
      <c r="N213" s="366"/>
      <c r="O213" s="366"/>
      <c r="P213" s="366"/>
    </row>
    <row r="214" spans="1:16" s="10" customFormat="1" ht="18.75" customHeight="1" x14ac:dyDescent="0.2">
      <c r="A214" s="403"/>
      <c r="B214" s="400"/>
      <c r="C214" s="414" t="s">
        <v>6</v>
      </c>
      <c r="D214" s="432" t="s">
        <v>199</v>
      </c>
      <c r="E214" s="432" t="s">
        <v>199</v>
      </c>
      <c r="F214" s="248" t="s">
        <v>1</v>
      </c>
      <c r="G214" s="243">
        <v>235051.25</v>
      </c>
      <c r="H214" s="243">
        <v>122536.86998</v>
      </c>
      <c r="I214" s="245">
        <v>52.131979719316533</v>
      </c>
      <c r="J214" s="366"/>
      <c r="K214" s="366"/>
      <c r="L214" s="366"/>
      <c r="M214" s="366"/>
      <c r="N214" s="366"/>
      <c r="O214" s="366"/>
      <c r="P214" s="366"/>
    </row>
    <row r="215" spans="1:16" s="10" customFormat="1" ht="18.75" customHeight="1" x14ac:dyDescent="0.2">
      <c r="A215" s="403"/>
      <c r="B215" s="400"/>
      <c r="C215" s="414" t="s">
        <v>6</v>
      </c>
      <c r="D215" s="432"/>
      <c r="E215" s="432"/>
      <c r="F215" s="248" t="s">
        <v>3</v>
      </c>
      <c r="G215" s="243">
        <v>69151.25</v>
      </c>
      <c r="H215" s="243">
        <v>44700.670639999997</v>
      </c>
      <c r="I215" s="245">
        <v>64.64188375481281</v>
      </c>
      <c r="J215" s="366"/>
      <c r="K215" s="366"/>
      <c r="L215" s="366"/>
      <c r="M215" s="366"/>
      <c r="N215" s="366"/>
      <c r="O215" s="366"/>
      <c r="P215" s="366"/>
    </row>
    <row r="216" spans="1:16" s="10" customFormat="1" ht="18.75" customHeight="1" x14ac:dyDescent="0.2">
      <c r="A216" s="403"/>
      <c r="B216" s="400"/>
      <c r="C216" s="414" t="s">
        <v>6</v>
      </c>
      <c r="D216" s="432"/>
      <c r="E216" s="432"/>
      <c r="F216" s="248" t="s">
        <v>4</v>
      </c>
      <c r="G216" s="243">
        <v>165900</v>
      </c>
      <c r="H216" s="243">
        <v>77836.199340000006</v>
      </c>
      <c r="I216" s="245">
        <v>46.91754028933093</v>
      </c>
      <c r="J216" s="366"/>
      <c r="K216" s="366"/>
      <c r="L216" s="366"/>
      <c r="M216" s="366"/>
      <c r="N216" s="366"/>
      <c r="O216" s="366"/>
      <c r="P216" s="366"/>
    </row>
    <row r="217" spans="1:16" s="10" customFormat="1" ht="18.75" customHeight="1" x14ac:dyDescent="0.2">
      <c r="A217" s="403"/>
      <c r="B217" s="400"/>
      <c r="C217" s="399" t="s">
        <v>78</v>
      </c>
      <c r="D217" s="407" t="s">
        <v>200</v>
      </c>
      <c r="E217" s="407" t="s">
        <v>200</v>
      </c>
      <c r="F217" s="248" t="s">
        <v>1</v>
      </c>
      <c r="G217" s="243">
        <v>386100.4</v>
      </c>
      <c r="H217" s="243">
        <v>58063.6</v>
      </c>
      <c r="I217" s="245">
        <v>15.038471858615013</v>
      </c>
      <c r="J217" s="366"/>
      <c r="K217" s="366"/>
      <c r="L217" s="366"/>
      <c r="M217" s="366"/>
      <c r="N217" s="366"/>
      <c r="O217" s="366"/>
      <c r="P217" s="366"/>
    </row>
    <row r="218" spans="1:16" s="10" customFormat="1" ht="18.75" customHeight="1" x14ac:dyDescent="0.2">
      <c r="A218" s="403"/>
      <c r="B218" s="400"/>
      <c r="C218" s="400"/>
      <c r="D218" s="408"/>
      <c r="E218" s="408"/>
      <c r="F218" s="248" t="s">
        <v>3</v>
      </c>
      <c r="G218" s="243">
        <v>0</v>
      </c>
      <c r="H218" s="243">
        <v>0</v>
      </c>
      <c r="I218" s="245">
        <v>0</v>
      </c>
      <c r="J218" s="366"/>
      <c r="K218" s="366"/>
      <c r="L218" s="366"/>
      <c r="M218" s="366"/>
      <c r="N218" s="366"/>
      <c r="O218" s="366"/>
      <c r="P218" s="366"/>
    </row>
    <row r="219" spans="1:16" s="10" customFormat="1" ht="18.75" customHeight="1" x14ac:dyDescent="0.2">
      <c r="A219" s="404"/>
      <c r="B219" s="401"/>
      <c r="C219" s="401"/>
      <c r="D219" s="409"/>
      <c r="E219" s="409"/>
      <c r="F219" s="248" t="s">
        <v>5</v>
      </c>
      <c r="G219" s="243">
        <v>386100.4</v>
      </c>
      <c r="H219" s="243">
        <v>58063.6</v>
      </c>
      <c r="I219" s="245">
        <v>15.038471858615013</v>
      </c>
      <c r="J219" s="367"/>
      <c r="K219" s="367"/>
      <c r="L219" s="367"/>
      <c r="M219" s="367"/>
      <c r="N219" s="367"/>
      <c r="O219" s="367"/>
      <c r="P219" s="367"/>
    </row>
    <row r="220" spans="1:16" ht="19.5" customHeight="1" x14ac:dyDescent="0.2">
      <c r="A220" s="391" t="s">
        <v>112</v>
      </c>
      <c r="B220" s="414" t="s">
        <v>113</v>
      </c>
      <c r="C220" s="393" t="s">
        <v>6</v>
      </c>
      <c r="D220" s="398" t="s">
        <v>199</v>
      </c>
      <c r="E220" s="398" t="s">
        <v>199</v>
      </c>
      <c r="F220" s="248" t="s">
        <v>1</v>
      </c>
      <c r="G220" s="243">
        <v>211000</v>
      </c>
      <c r="H220" s="243">
        <v>98526.799339999998</v>
      </c>
      <c r="I220" s="245">
        <v>46.695165563981043</v>
      </c>
      <c r="J220" s="346" t="s">
        <v>200</v>
      </c>
      <c r="K220" s="346" t="s">
        <v>200</v>
      </c>
      <c r="L220" s="346" t="s">
        <v>200</v>
      </c>
      <c r="M220" s="346" t="s">
        <v>200</v>
      </c>
      <c r="N220" s="346" t="s">
        <v>200</v>
      </c>
      <c r="O220" s="346" t="s">
        <v>200</v>
      </c>
      <c r="P220" s="346" t="s">
        <v>200</v>
      </c>
    </row>
    <row r="221" spans="1:16" ht="19.5" customHeight="1" x14ac:dyDescent="0.2">
      <c r="A221" s="391"/>
      <c r="B221" s="414" t="s">
        <v>44</v>
      </c>
      <c r="C221" s="393" t="s">
        <v>6</v>
      </c>
      <c r="D221" s="398"/>
      <c r="E221" s="398"/>
      <c r="F221" s="240" t="s">
        <v>3</v>
      </c>
      <c r="G221" s="242">
        <v>45100</v>
      </c>
      <c r="H221" s="242">
        <v>20690.599999999999</v>
      </c>
      <c r="I221" s="245">
        <v>45.877161862527714</v>
      </c>
      <c r="J221" s="346"/>
      <c r="K221" s="346"/>
      <c r="L221" s="346"/>
      <c r="M221" s="346"/>
      <c r="N221" s="346"/>
      <c r="O221" s="346"/>
      <c r="P221" s="346"/>
    </row>
    <row r="222" spans="1:16" ht="19.5" customHeight="1" x14ac:dyDescent="0.2">
      <c r="A222" s="391"/>
      <c r="B222" s="414" t="s">
        <v>44</v>
      </c>
      <c r="C222" s="393" t="s">
        <v>6</v>
      </c>
      <c r="D222" s="398"/>
      <c r="E222" s="398"/>
      <c r="F222" s="240" t="s">
        <v>4</v>
      </c>
      <c r="G222" s="242">
        <v>165900</v>
      </c>
      <c r="H222" s="242">
        <v>77836.199340000006</v>
      </c>
      <c r="I222" s="245">
        <v>46.91754028933093</v>
      </c>
      <c r="J222" s="346"/>
      <c r="K222" s="346"/>
      <c r="L222" s="346"/>
      <c r="M222" s="346"/>
      <c r="N222" s="346"/>
      <c r="O222" s="346"/>
      <c r="P222" s="346"/>
    </row>
    <row r="223" spans="1:16" ht="22.5" customHeight="1" x14ac:dyDescent="0.2">
      <c r="A223" s="447" t="s">
        <v>267</v>
      </c>
      <c r="B223" s="448" t="s">
        <v>1335</v>
      </c>
      <c r="C223" s="393" t="s">
        <v>6</v>
      </c>
      <c r="D223" s="371" t="s">
        <v>206</v>
      </c>
      <c r="E223" s="371" t="s">
        <v>207</v>
      </c>
      <c r="F223" s="248" t="s">
        <v>1</v>
      </c>
      <c r="G223" s="243">
        <v>210000</v>
      </c>
      <c r="H223" s="243">
        <v>98526.799339999998</v>
      </c>
      <c r="I223" s="245">
        <v>46.917523495238093</v>
      </c>
      <c r="J223" s="397" t="s">
        <v>1272</v>
      </c>
      <c r="K223" s="347">
        <v>115</v>
      </c>
      <c r="L223" s="347">
        <v>94</v>
      </c>
      <c r="M223" s="331" t="s">
        <v>1400</v>
      </c>
      <c r="N223" s="331" t="s">
        <v>200</v>
      </c>
      <c r="O223" s="331" t="s">
        <v>200</v>
      </c>
      <c r="P223" s="331" t="s">
        <v>200</v>
      </c>
    </row>
    <row r="224" spans="1:16" ht="21" customHeight="1" x14ac:dyDescent="0.2">
      <c r="A224" s="447"/>
      <c r="B224" s="448" t="s">
        <v>79</v>
      </c>
      <c r="C224" s="393" t="s">
        <v>6</v>
      </c>
      <c r="D224" s="371"/>
      <c r="E224" s="371"/>
      <c r="F224" s="240" t="s">
        <v>3</v>
      </c>
      <c r="G224" s="242">
        <v>44100</v>
      </c>
      <c r="H224" s="242">
        <v>20690.599999999999</v>
      </c>
      <c r="I224" s="245">
        <v>46.917460317460311</v>
      </c>
      <c r="J224" s="397"/>
      <c r="K224" s="347"/>
      <c r="L224" s="347"/>
      <c r="M224" s="332"/>
      <c r="N224" s="332"/>
      <c r="O224" s="332"/>
      <c r="P224" s="332"/>
    </row>
    <row r="225" spans="1:16" ht="64.5" customHeight="1" x14ac:dyDescent="0.2">
      <c r="A225" s="447"/>
      <c r="B225" s="448" t="s">
        <v>79</v>
      </c>
      <c r="C225" s="393" t="s">
        <v>6</v>
      </c>
      <c r="D225" s="371"/>
      <c r="E225" s="371"/>
      <c r="F225" s="240" t="s">
        <v>4</v>
      </c>
      <c r="G225" s="242">
        <v>165900</v>
      </c>
      <c r="H225" s="242">
        <v>77836.199340000006</v>
      </c>
      <c r="I225" s="245">
        <v>46.91754028933093</v>
      </c>
      <c r="J225" s="14" t="s">
        <v>1273</v>
      </c>
      <c r="K225" s="241">
        <v>13.3</v>
      </c>
      <c r="L225" s="175">
        <v>11.98</v>
      </c>
      <c r="M225" s="333"/>
      <c r="N225" s="333"/>
      <c r="O225" s="333"/>
      <c r="P225" s="333"/>
    </row>
    <row r="226" spans="1:16" ht="42.75" customHeight="1" x14ac:dyDescent="0.2">
      <c r="A226" s="447" t="s">
        <v>268</v>
      </c>
      <c r="B226" s="444" t="s">
        <v>138</v>
      </c>
      <c r="C226" s="393" t="s">
        <v>6</v>
      </c>
      <c r="D226" s="371" t="s">
        <v>206</v>
      </c>
      <c r="E226" s="371" t="s">
        <v>207</v>
      </c>
      <c r="F226" s="248" t="s">
        <v>1</v>
      </c>
      <c r="G226" s="243">
        <v>1000</v>
      </c>
      <c r="H226" s="243">
        <v>0</v>
      </c>
      <c r="I226" s="245">
        <v>0</v>
      </c>
      <c r="J226" s="397" t="s">
        <v>1274</v>
      </c>
      <c r="K226" s="347">
        <v>10</v>
      </c>
      <c r="L226" s="328">
        <v>0</v>
      </c>
      <c r="M226" s="328" t="s">
        <v>1400</v>
      </c>
      <c r="N226" s="328" t="s">
        <v>200</v>
      </c>
      <c r="O226" s="328" t="s">
        <v>200</v>
      </c>
      <c r="P226" s="328" t="s">
        <v>200</v>
      </c>
    </row>
    <row r="227" spans="1:16" ht="19.5" customHeight="1" x14ac:dyDescent="0.2">
      <c r="A227" s="447"/>
      <c r="B227" s="445"/>
      <c r="C227" s="393" t="s">
        <v>6</v>
      </c>
      <c r="D227" s="371"/>
      <c r="E227" s="371"/>
      <c r="F227" s="240" t="s">
        <v>3</v>
      </c>
      <c r="G227" s="242">
        <v>1000</v>
      </c>
      <c r="H227" s="242">
        <v>0</v>
      </c>
      <c r="I227" s="245">
        <v>0</v>
      </c>
      <c r="J227" s="397"/>
      <c r="K227" s="347"/>
      <c r="L227" s="330"/>
      <c r="M227" s="329"/>
      <c r="N227" s="329"/>
      <c r="O227" s="329"/>
      <c r="P227" s="329"/>
    </row>
    <row r="228" spans="1:16" ht="53.25" customHeight="1" x14ac:dyDescent="0.2">
      <c r="A228" s="447"/>
      <c r="B228" s="446"/>
      <c r="C228" s="393" t="s">
        <v>6</v>
      </c>
      <c r="D228" s="371"/>
      <c r="E228" s="371"/>
      <c r="F228" s="240" t="s">
        <v>4</v>
      </c>
      <c r="G228" s="242">
        <v>0</v>
      </c>
      <c r="H228" s="242">
        <v>0</v>
      </c>
      <c r="I228" s="245">
        <v>0</v>
      </c>
      <c r="J228" s="14" t="s">
        <v>1275</v>
      </c>
      <c r="K228" s="235">
        <v>100</v>
      </c>
      <c r="L228" s="235">
        <v>0</v>
      </c>
      <c r="M228" s="330"/>
      <c r="N228" s="330"/>
      <c r="O228" s="330"/>
      <c r="P228" s="330"/>
    </row>
    <row r="229" spans="1:16" ht="30.75" customHeight="1" x14ac:dyDescent="0.2">
      <c r="A229" s="375" t="s">
        <v>1336</v>
      </c>
      <c r="B229" s="441" t="s">
        <v>114</v>
      </c>
      <c r="C229" s="379" t="s">
        <v>2</v>
      </c>
      <c r="D229" s="398" t="s">
        <v>199</v>
      </c>
      <c r="E229" s="398" t="s">
        <v>199</v>
      </c>
      <c r="F229" s="240" t="s">
        <v>1</v>
      </c>
      <c r="G229" s="243">
        <v>410151.65</v>
      </c>
      <c r="H229" s="243">
        <v>82073.670639999997</v>
      </c>
      <c r="I229" s="245">
        <v>20.010566979311186</v>
      </c>
      <c r="J229" s="354" t="s">
        <v>200</v>
      </c>
      <c r="K229" s="354" t="s">
        <v>200</v>
      </c>
      <c r="L229" s="354" t="s">
        <v>200</v>
      </c>
      <c r="M229" s="354" t="s">
        <v>200</v>
      </c>
      <c r="N229" s="354" t="s">
        <v>200</v>
      </c>
      <c r="O229" s="354" t="s">
        <v>200</v>
      </c>
      <c r="P229" s="354" t="s">
        <v>200</v>
      </c>
    </row>
    <row r="230" spans="1:16" ht="30.75" customHeight="1" x14ac:dyDescent="0.2">
      <c r="A230" s="376"/>
      <c r="B230" s="442"/>
      <c r="C230" s="380"/>
      <c r="D230" s="398"/>
      <c r="E230" s="398"/>
      <c r="F230" s="240" t="s">
        <v>3</v>
      </c>
      <c r="G230" s="242">
        <v>24051.25</v>
      </c>
      <c r="H230" s="242">
        <v>24010.070639999998</v>
      </c>
      <c r="I230" s="245">
        <v>99.828784948807225</v>
      </c>
      <c r="J230" s="355"/>
      <c r="K230" s="355"/>
      <c r="L230" s="355"/>
      <c r="M230" s="355"/>
      <c r="N230" s="355"/>
      <c r="O230" s="355"/>
      <c r="P230" s="355"/>
    </row>
    <row r="231" spans="1:16" ht="30.75" customHeight="1" x14ac:dyDescent="0.2">
      <c r="A231" s="376"/>
      <c r="B231" s="442"/>
      <c r="C231" s="380"/>
      <c r="D231" s="398"/>
      <c r="E231" s="398"/>
      <c r="F231" s="240" t="s">
        <v>5</v>
      </c>
      <c r="G231" s="242">
        <v>386100.4</v>
      </c>
      <c r="H231" s="242">
        <v>58063.6</v>
      </c>
      <c r="I231" s="245">
        <v>15.038471858615013</v>
      </c>
      <c r="J231" s="355"/>
      <c r="K231" s="355"/>
      <c r="L231" s="355"/>
      <c r="M231" s="355"/>
      <c r="N231" s="355"/>
      <c r="O231" s="355"/>
      <c r="P231" s="355"/>
    </row>
    <row r="232" spans="1:16" ht="27" customHeight="1" x14ac:dyDescent="0.2">
      <c r="A232" s="376"/>
      <c r="B232" s="442"/>
      <c r="C232" s="439" t="s">
        <v>6</v>
      </c>
      <c r="D232" s="371" t="s">
        <v>200</v>
      </c>
      <c r="E232" s="371" t="s">
        <v>200</v>
      </c>
      <c r="F232" s="248" t="s">
        <v>1</v>
      </c>
      <c r="G232" s="243">
        <v>24051.25</v>
      </c>
      <c r="H232" s="243">
        <v>24010.070639999998</v>
      </c>
      <c r="I232" s="245">
        <v>99.828784948807225</v>
      </c>
      <c r="J232" s="355"/>
      <c r="K232" s="355"/>
      <c r="L232" s="355"/>
      <c r="M232" s="355"/>
      <c r="N232" s="355"/>
      <c r="O232" s="355"/>
      <c r="P232" s="355"/>
    </row>
    <row r="233" spans="1:16" ht="24.75" customHeight="1" x14ac:dyDescent="0.2">
      <c r="A233" s="376"/>
      <c r="B233" s="442"/>
      <c r="C233" s="440"/>
      <c r="D233" s="371"/>
      <c r="E233" s="371"/>
      <c r="F233" s="240" t="s">
        <v>3</v>
      </c>
      <c r="G233" s="242">
        <v>24051.25</v>
      </c>
      <c r="H233" s="242">
        <v>24010.070639999998</v>
      </c>
      <c r="I233" s="245">
        <v>99.828784948807225</v>
      </c>
      <c r="J233" s="355"/>
      <c r="K233" s="355"/>
      <c r="L233" s="355"/>
      <c r="M233" s="355"/>
      <c r="N233" s="355"/>
      <c r="O233" s="355"/>
      <c r="P233" s="355"/>
    </row>
    <row r="234" spans="1:16" ht="24.75" customHeight="1" x14ac:dyDescent="0.2">
      <c r="A234" s="376"/>
      <c r="B234" s="442"/>
      <c r="C234" s="379" t="s">
        <v>78</v>
      </c>
      <c r="D234" s="398" t="s">
        <v>199</v>
      </c>
      <c r="E234" s="398" t="s">
        <v>199</v>
      </c>
      <c r="F234" s="251" t="s">
        <v>1</v>
      </c>
      <c r="G234" s="243">
        <v>386100.4</v>
      </c>
      <c r="H234" s="243">
        <v>58063.6</v>
      </c>
      <c r="I234" s="245">
        <v>15.038471858615013</v>
      </c>
      <c r="J234" s="355"/>
      <c r="K234" s="355"/>
      <c r="L234" s="355"/>
      <c r="M234" s="355"/>
      <c r="N234" s="355"/>
      <c r="O234" s="355"/>
      <c r="P234" s="355"/>
    </row>
    <row r="235" spans="1:16" ht="24.75" customHeight="1" x14ac:dyDescent="0.2">
      <c r="A235" s="376"/>
      <c r="B235" s="442"/>
      <c r="C235" s="380"/>
      <c r="D235" s="398"/>
      <c r="E235" s="398"/>
      <c r="F235" s="250" t="s">
        <v>3</v>
      </c>
      <c r="G235" s="242">
        <v>0</v>
      </c>
      <c r="H235" s="242">
        <v>0</v>
      </c>
      <c r="I235" s="245">
        <v>0</v>
      </c>
      <c r="J235" s="355"/>
      <c r="K235" s="355"/>
      <c r="L235" s="355"/>
      <c r="M235" s="355"/>
      <c r="N235" s="355"/>
      <c r="O235" s="355"/>
      <c r="P235" s="355"/>
    </row>
    <row r="236" spans="1:16" ht="24.75" customHeight="1" x14ac:dyDescent="0.2">
      <c r="A236" s="385"/>
      <c r="B236" s="443"/>
      <c r="C236" s="387"/>
      <c r="D236" s="398"/>
      <c r="E236" s="398"/>
      <c r="F236" s="250" t="s">
        <v>5</v>
      </c>
      <c r="G236" s="242">
        <v>386100.4</v>
      </c>
      <c r="H236" s="242">
        <v>58063.6</v>
      </c>
      <c r="I236" s="245">
        <v>15.038471858615013</v>
      </c>
      <c r="J236" s="356"/>
      <c r="K236" s="356"/>
      <c r="L236" s="356"/>
      <c r="M236" s="356"/>
      <c r="N236" s="356"/>
      <c r="O236" s="356"/>
      <c r="P236" s="356"/>
    </row>
    <row r="237" spans="1:16" ht="64.5" customHeight="1" x14ac:dyDescent="0.2">
      <c r="A237" s="391" t="s">
        <v>269</v>
      </c>
      <c r="B237" s="393" t="s">
        <v>140</v>
      </c>
      <c r="C237" s="393" t="s">
        <v>6</v>
      </c>
      <c r="D237" s="371" t="s">
        <v>206</v>
      </c>
      <c r="E237" s="371" t="s">
        <v>207</v>
      </c>
      <c r="F237" s="248" t="s">
        <v>1</v>
      </c>
      <c r="G237" s="243">
        <v>9990.2000000000007</v>
      </c>
      <c r="H237" s="243">
        <v>9949.0206400000006</v>
      </c>
      <c r="I237" s="245">
        <v>99.587802446397461</v>
      </c>
      <c r="J237" s="14" t="s">
        <v>1276</v>
      </c>
      <c r="K237" s="235">
        <v>400</v>
      </c>
      <c r="L237" s="235">
        <v>400</v>
      </c>
      <c r="M237" s="235" t="s">
        <v>360</v>
      </c>
      <c r="N237" s="328" t="s">
        <v>200</v>
      </c>
      <c r="O237" s="328" t="s">
        <v>200</v>
      </c>
      <c r="P237" s="328" t="s">
        <v>200</v>
      </c>
    </row>
    <row r="238" spans="1:16" ht="83.25" customHeight="1" x14ac:dyDescent="0.2">
      <c r="A238" s="391"/>
      <c r="B238" s="393" t="s">
        <v>45</v>
      </c>
      <c r="C238" s="393" t="s">
        <v>6</v>
      </c>
      <c r="D238" s="371"/>
      <c r="E238" s="371"/>
      <c r="F238" s="240" t="s">
        <v>3</v>
      </c>
      <c r="G238" s="242">
        <v>9990.2000000000007</v>
      </c>
      <c r="H238" s="242">
        <v>9949.0206400000006</v>
      </c>
      <c r="I238" s="245">
        <v>99.587802446397461</v>
      </c>
      <c r="J238" s="246" t="s">
        <v>1277</v>
      </c>
      <c r="K238" s="235">
        <v>30</v>
      </c>
      <c r="L238" s="235">
        <v>30</v>
      </c>
      <c r="M238" s="235" t="s">
        <v>360</v>
      </c>
      <c r="N238" s="330"/>
      <c r="O238" s="330"/>
      <c r="P238" s="330"/>
    </row>
    <row r="239" spans="1:16" ht="89.25" customHeight="1" x14ac:dyDescent="0.2">
      <c r="A239" s="391" t="s">
        <v>270</v>
      </c>
      <c r="B239" s="393" t="s">
        <v>139</v>
      </c>
      <c r="C239" s="393" t="s">
        <v>6</v>
      </c>
      <c r="D239" s="371" t="s">
        <v>206</v>
      </c>
      <c r="E239" s="371" t="s">
        <v>207</v>
      </c>
      <c r="F239" s="248" t="s">
        <v>1</v>
      </c>
      <c r="G239" s="243">
        <v>14061.05</v>
      </c>
      <c r="H239" s="243">
        <v>14061.05</v>
      </c>
      <c r="I239" s="245">
        <v>100</v>
      </c>
      <c r="J239" s="14" t="s">
        <v>1278</v>
      </c>
      <c r="K239" s="235">
        <v>441</v>
      </c>
      <c r="L239" s="235">
        <v>441</v>
      </c>
      <c r="M239" s="235" t="s">
        <v>360</v>
      </c>
      <c r="N239" s="328" t="s">
        <v>200</v>
      </c>
      <c r="O239" s="328" t="s">
        <v>200</v>
      </c>
      <c r="P239" s="328" t="s">
        <v>200</v>
      </c>
    </row>
    <row r="240" spans="1:16" ht="77.25" customHeight="1" x14ac:dyDescent="0.2">
      <c r="A240" s="391"/>
      <c r="B240" s="393" t="s">
        <v>46</v>
      </c>
      <c r="C240" s="393" t="s">
        <v>6</v>
      </c>
      <c r="D240" s="371"/>
      <c r="E240" s="371"/>
      <c r="F240" s="240" t="s">
        <v>3</v>
      </c>
      <c r="G240" s="242">
        <v>14061.05</v>
      </c>
      <c r="H240" s="242">
        <v>14061.05</v>
      </c>
      <c r="I240" s="245">
        <v>100</v>
      </c>
      <c r="J240" s="246" t="s">
        <v>1279</v>
      </c>
      <c r="K240" s="235">
        <v>80</v>
      </c>
      <c r="L240" s="235">
        <v>80</v>
      </c>
      <c r="M240" s="235" t="s">
        <v>360</v>
      </c>
      <c r="N240" s="330"/>
      <c r="O240" s="330"/>
      <c r="P240" s="330"/>
    </row>
    <row r="241" spans="1:16" ht="121.5" customHeight="1" x14ac:dyDescent="0.2">
      <c r="A241" s="391" t="s">
        <v>271</v>
      </c>
      <c r="B241" s="393" t="s">
        <v>272</v>
      </c>
      <c r="C241" s="393" t="s">
        <v>78</v>
      </c>
      <c r="D241" s="371" t="s">
        <v>273</v>
      </c>
      <c r="E241" s="371" t="s">
        <v>207</v>
      </c>
      <c r="F241" s="248" t="s">
        <v>1</v>
      </c>
      <c r="G241" s="243">
        <v>386100.4</v>
      </c>
      <c r="H241" s="243">
        <v>58063.6</v>
      </c>
      <c r="I241" s="245">
        <v>15.038471858615013</v>
      </c>
      <c r="J241" s="14" t="s">
        <v>1280</v>
      </c>
      <c r="K241" s="235">
        <v>45</v>
      </c>
      <c r="L241" s="235">
        <v>54</v>
      </c>
      <c r="M241" s="235" t="s">
        <v>1401</v>
      </c>
      <c r="N241" s="328" t="s">
        <v>200</v>
      </c>
      <c r="O241" s="328" t="s">
        <v>200</v>
      </c>
      <c r="P241" s="328" t="s">
        <v>200</v>
      </c>
    </row>
    <row r="242" spans="1:16" ht="131.25" customHeight="1" x14ac:dyDescent="0.2">
      <c r="A242" s="391"/>
      <c r="B242" s="393"/>
      <c r="C242" s="393" t="s">
        <v>6</v>
      </c>
      <c r="D242" s="371"/>
      <c r="E242" s="371"/>
      <c r="F242" s="250" t="s">
        <v>5</v>
      </c>
      <c r="G242" s="242">
        <v>386100.4</v>
      </c>
      <c r="H242" s="242">
        <v>58063.6</v>
      </c>
      <c r="I242" s="245">
        <v>15.038471858615013</v>
      </c>
      <c r="J242" s="246" t="s">
        <v>1281</v>
      </c>
      <c r="K242" s="235">
        <v>100</v>
      </c>
      <c r="L242" s="235">
        <v>100</v>
      </c>
      <c r="M242" s="235" t="s">
        <v>360</v>
      </c>
      <c r="N242" s="330"/>
      <c r="O242" s="330"/>
      <c r="P242" s="330"/>
    </row>
    <row r="243" spans="1:16" s="10" customFormat="1" ht="17.25" customHeight="1" x14ac:dyDescent="0.2">
      <c r="A243" s="438" t="s">
        <v>115</v>
      </c>
      <c r="B243" s="414" t="s">
        <v>116</v>
      </c>
      <c r="C243" s="414" t="s">
        <v>2</v>
      </c>
      <c r="D243" s="432" t="s">
        <v>199</v>
      </c>
      <c r="E243" s="432" t="s">
        <v>199</v>
      </c>
      <c r="F243" s="248" t="s">
        <v>1</v>
      </c>
      <c r="G243" s="243">
        <v>833925.3</v>
      </c>
      <c r="H243" s="243">
        <v>833671.7</v>
      </c>
      <c r="I243" s="245">
        <v>99.969589602330075</v>
      </c>
      <c r="J243" s="368" t="s">
        <v>200</v>
      </c>
      <c r="K243" s="368" t="s">
        <v>200</v>
      </c>
      <c r="L243" s="368" t="s">
        <v>200</v>
      </c>
      <c r="M243" s="368" t="s">
        <v>200</v>
      </c>
      <c r="N243" s="368" t="s">
        <v>200</v>
      </c>
      <c r="O243" s="368" t="s">
        <v>200</v>
      </c>
      <c r="P243" s="368" t="s">
        <v>200</v>
      </c>
    </row>
    <row r="244" spans="1:16" s="10" customFormat="1" ht="17.25" customHeight="1" x14ac:dyDescent="0.2">
      <c r="A244" s="438"/>
      <c r="B244" s="414" t="s">
        <v>52</v>
      </c>
      <c r="C244" s="414" t="s">
        <v>2</v>
      </c>
      <c r="D244" s="432"/>
      <c r="E244" s="432"/>
      <c r="F244" s="248" t="s">
        <v>3</v>
      </c>
      <c r="G244" s="243">
        <v>88990.299999999988</v>
      </c>
      <c r="H244" s="243">
        <v>88977.600000000006</v>
      </c>
      <c r="I244" s="245">
        <v>99.985728781676215</v>
      </c>
      <c r="J244" s="368"/>
      <c r="K244" s="368"/>
      <c r="L244" s="368"/>
      <c r="M244" s="368"/>
      <c r="N244" s="368"/>
      <c r="O244" s="368"/>
      <c r="P244" s="368"/>
    </row>
    <row r="245" spans="1:16" s="10" customFormat="1" ht="17.25" customHeight="1" x14ac:dyDescent="0.2">
      <c r="A245" s="438"/>
      <c r="B245" s="414" t="s">
        <v>52</v>
      </c>
      <c r="C245" s="414" t="s">
        <v>2</v>
      </c>
      <c r="D245" s="432"/>
      <c r="E245" s="432"/>
      <c r="F245" s="248" t="s">
        <v>4</v>
      </c>
      <c r="G245" s="243">
        <v>744935</v>
      </c>
      <c r="H245" s="243">
        <v>744694.1</v>
      </c>
      <c r="I245" s="245">
        <v>99.967661608059771</v>
      </c>
      <c r="J245" s="368"/>
      <c r="K245" s="368"/>
      <c r="L245" s="368"/>
      <c r="M245" s="368"/>
      <c r="N245" s="368"/>
      <c r="O245" s="368"/>
      <c r="P245" s="368"/>
    </row>
    <row r="246" spans="1:16" s="10" customFormat="1" ht="17.25" customHeight="1" x14ac:dyDescent="0.2">
      <c r="A246" s="438"/>
      <c r="B246" s="414" t="s">
        <v>52</v>
      </c>
      <c r="C246" s="414" t="s">
        <v>6</v>
      </c>
      <c r="D246" s="432" t="s">
        <v>199</v>
      </c>
      <c r="E246" s="432" t="s">
        <v>199</v>
      </c>
      <c r="F246" s="248" t="s">
        <v>1</v>
      </c>
      <c r="G246" s="243">
        <v>833925.3</v>
      </c>
      <c r="H246" s="243">
        <v>833671.7</v>
      </c>
      <c r="I246" s="245">
        <v>99.969589602330075</v>
      </c>
      <c r="J246" s="368"/>
      <c r="K246" s="368"/>
      <c r="L246" s="368"/>
      <c r="M246" s="368"/>
      <c r="N246" s="368"/>
      <c r="O246" s="368"/>
      <c r="P246" s="368"/>
    </row>
    <row r="247" spans="1:16" s="10" customFormat="1" ht="17.25" customHeight="1" x14ac:dyDescent="0.2">
      <c r="A247" s="438"/>
      <c r="B247" s="414" t="s">
        <v>52</v>
      </c>
      <c r="C247" s="414" t="s">
        <v>6</v>
      </c>
      <c r="D247" s="432"/>
      <c r="E247" s="432"/>
      <c r="F247" s="248" t="s">
        <v>3</v>
      </c>
      <c r="G247" s="243">
        <v>88990.299999999988</v>
      </c>
      <c r="H247" s="243">
        <v>88977.600000000006</v>
      </c>
      <c r="I247" s="245">
        <v>99.985728781676215</v>
      </c>
      <c r="J247" s="368"/>
      <c r="K247" s="368"/>
      <c r="L247" s="368"/>
      <c r="M247" s="368"/>
      <c r="N247" s="368"/>
      <c r="O247" s="368"/>
      <c r="P247" s="368"/>
    </row>
    <row r="248" spans="1:16" s="10" customFormat="1" ht="17.25" customHeight="1" x14ac:dyDescent="0.2">
      <c r="A248" s="438"/>
      <c r="B248" s="414" t="s">
        <v>52</v>
      </c>
      <c r="C248" s="414" t="s">
        <v>6</v>
      </c>
      <c r="D248" s="432"/>
      <c r="E248" s="432"/>
      <c r="F248" s="248" t="s">
        <v>4</v>
      </c>
      <c r="G248" s="243">
        <v>744935</v>
      </c>
      <c r="H248" s="243">
        <v>744694.1</v>
      </c>
      <c r="I248" s="245">
        <v>99.967661608059771</v>
      </c>
      <c r="J248" s="368"/>
      <c r="K248" s="368"/>
      <c r="L248" s="368"/>
      <c r="M248" s="368"/>
      <c r="N248" s="368"/>
      <c r="O248" s="368"/>
      <c r="P248" s="368"/>
    </row>
    <row r="249" spans="1:16" ht="18" customHeight="1" x14ac:dyDescent="0.2">
      <c r="A249" s="391" t="s">
        <v>117</v>
      </c>
      <c r="B249" s="414" t="s">
        <v>118</v>
      </c>
      <c r="C249" s="393" t="s">
        <v>6</v>
      </c>
      <c r="D249" s="398" t="s">
        <v>199</v>
      </c>
      <c r="E249" s="398" t="s">
        <v>199</v>
      </c>
      <c r="F249" s="248" t="s">
        <v>1</v>
      </c>
      <c r="G249" s="243">
        <v>49783.199999999997</v>
      </c>
      <c r="H249" s="243">
        <v>49783.199999999997</v>
      </c>
      <c r="I249" s="245">
        <v>100</v>
      </c>
      <c r="J249" s="346" t="s">
        <v>200</v>
      </c>
      <c r="K249" s="346" t="s">
        <v>200</v>
      </c>
      <c r="L249" s="354" t="s">
        <v>200</v>
      </c>
      <c r="M249" s="346" t="s">
        <v>200</v>
      </c>
      <c r="N249" s="346" t="s">
        <v>200</v>
      </c>
      <c r="O249" s="346" t="s">
        <v>200</v>
      </c>
      <c r="P249" s="346" t="s">
        <v>200</v>
      </c>
    </row>
    <row r="250" spans="1:16" ht="30.75" customHeight="1" x14ac:dyDescent="0.2">
      <c r="A250" s="391"/>
      <c r="B250" s="414" t="s">
        <v>53</v>
      </c>
      <c r="C250" s="393" t="s">
        <v>6</v>
      </c>
      <c r="D250" s="398"/>
      <c r="E250" s="398"/>
      <c r="F250" s="240" t="s">
        <v>3</v>
      </c>
      <c r="G250" s="242">
        <v>49783.199999999997</v>
      </c>
      <c r="H250" s="242">
        <v>49783.199999999997</v>
      </c>
      <c r="I250" s="245">
        <v>100</v>
      </c>
      <c r="J250" s="346"/>
      <c r="K250" s="346"/>
      <c r="L250" s="356"/>
      <c r="M250" s="346"/>
      <c r="N250" s="346"/>
      <c r="O250" s="346"/>
      <c r="P250" s="346"/>
    </row>
    <row r="251" spans="1:16" ht="21" customHeight="1" x14ac:dyDescent="0.2">
      <c r="A251" s="391" t="s">
        <v>274</v>
      </c>
      <c r="B251" s="393" t="s">
        <v>141</v>
      </c>
      <c r="C251" s="393" t="s">
        <v>6</v>
      </c>
      <c r="D251" s="351" t="s">
        <v>206</v>
      </c>
      <c r="E251" s="351" t="s">
        <v>207</v>
      </c>
      <c r="F251" s="414" t="s">
        <v>1</v>
      </c>
      <c r="G251" s="433">
        <v>33951.9</v>
      </c>
      <c r="H251" s="433">
        <v>33951.9</v>
      </c>
      <c r="I251" s="434">
        <v>100</v>
      </c>
      <c r="J251" s="397" t="s">
        <v>1282</v>
      </c>
      <c r="K251" s="347">
        <v>105</v>
      </c>
      <c r="L251" s="347">
        <v>105</v>
      </c>
      <c r="M251" s="347" t="s">
        <v>360</v>
      </c>
      <c r="N251" s="328" t="s">
        <v>200</v>
      </c>
      <c r="O251" s="328" t="s">
        <v>200</v>
      </c>
      <c r="P251" s="328" t="s">
        <v>200</v>
      </c>
    </row>
    <row r="252" spans="1:16" ht="21" customHeight="1" x14ac:dyDescent="0.2">
      <c r="A252" s="391"/>
      <c r="B252" s="393"/>
      <c r="C252" s="393"/>
      <c r="D252" s="352"/>
      <c r="E252" s="352"/>
      <c r="F252" s="414"/>
      <c r="G252" s="433"/>
      <c r="H252" s="433"/>
      <c r="I252" s="435"/>
      <c r="J252" s="397"/>
      <c r="K252" s="347"/>
      <c r="L252" s="347"/>
      <c r="M252" s="347"/>
      <c r="N252" s="329"/>
      <c r="O252" s="329"/>
      <c r="P252" s="329"/>
    </row>
    <row r="253" spans="1:16" ht="27" customHeight="1" x14ac:dyDescent="0.2">
      <c r="A253" s="391"/>
      <c r="B253" s="393"/>
      <c r="C253" s="393" t="s">
        <v>6</v>
      </c>
      <c r="D253" s="352"/>
      <c r="E253" s="352"/>
      <c r="F253" s="414"/>
      <c r="G253" s="433"/>
      <c r="H253" s="433"/>
      <c r="I253" s="436"/>
      <c r="J253" s="397"/>
      <c r="K253" s="347"/>
      <c r="L253" s="347"/>
      <c r="M253" s="347"/>
      <c r="N253" s="329"/>
      <c r="O253" s="329"/>
      <c r="P253" s="329"/>
    </row>
    <row r="254" spans="1:16" ht="30.75" customHeight="1" x14ac:dyDescent="0.2">
      <c r="A254" s="391"/>
      <c r="B254" s="393"/>
      <c r="C254" s="393" t="s">
        <v>6</v>
      </c>
      <c r="D254" s="352"/>
      <c r="E254" s="352"/>
      <c r="F254" s="393" t="s">
        <v>3</v>
      </c>
      <c r="G254" s="431">
        <v>33951.9</v>
      </c>
      <c r="H254" s="431">
        <v>33951.9</v>
      </c>
      <c r="I254" s="434">
        <v>100</v>
      </c>
      <c r="J254" s="397" t="s">
        <v>1283</v>
      </c>
      <c r="K254" s="347">
        <v>95</v>
      </c>
      <c r="L254" s="347">
        <v>95</v>
      </c>
      <c r="M254" s="347" t="s">
        <v>360</v>
      </c>
      <c r="N254" s="329"/>
      <c r="O254" s="329"/>
      <c r="P254" s="329"/>
    </row>
    <row r="255" spans="1:16" ht="46.5" customHeight="1" x14ac:dyDescent="0.2">
      <c r="A255" s="391"/>
      <c r="B255" s="393"/>
      <c r="C255" s="393" t="s">
        <v>6</v>
      </c>
      <c r="D255" s="352"/>
      <c r="E255" s="352"/>
      <c r="F255" s="393"/>
      <c r="G255" s="431"/>
      <c r="H255" s="431"/>
      <c r="I255" s="435"/>
      <c r="J255" s="397"/>
      <c r="K255" s="347"/>
      <c r="L255" s="347"/>
      <c r="M255" s="347"/>
      <c r="N255" s="329"/>
      <c r="O255" s="329"/>
      <c r="P255" s="329"/>
    </row>
    <row r="256" spans="1:16" ht="50.25" customHeight="1" x14ac:dyDescent="0.2">
      <c r="A256" s="391"/>
      <c r="B256" s="393"/>
      <c r="C256" s="393" t="s">
        <v>6</v>
      </c>
      <c r="D256" s="353"/>
      <c r="E256" s="353"/>
      <c r="F256" s="393"/>
      <c r="G256" s="431"/>
      <c r="H256" s="431"/>
      <c r="I256" s="436"/>
      <c r="J256" s="246" t="s">
        <v>1284</v>
      </c>
      <c r="K256" s="235">
        <v>95</v>
      </c>
      <c r="L256" s="235">
        <v>95</v>
      </c>
      <c r="M256" s="235" t="s">
        <v>360</v>
      </c>
      <c r="N256" s="330"/>
      <c r="O256" s="330"/>
      <c r="P256" s="330"/>
    </row>
    <row r="257" spans="1:16" ht="60.75" customHeight="1" x14ac:dyDescent="0.2">
      <c r="A257" s="391" t="s">
        <v>275</v>
      </c>
      <c r="B257" s="393" t="s">
        <v>276</v>
      </c>
      <c r="C257" s="393" t="s">
        <v>6</v>
      </c>
      <c r="D257" s="371" t="s">
        <v>206</v>
      </c>
      <c r="E257" s="371" t="s">
        <v>207</v>
      </c>
      <c r="F257" s="248" t="s">
        <v>1</v>
      </c>
      <c r="G257" s="243">
        <v>15831.3</v>
      </c>
      <c r="H257" s="243">
        <v>15831.3</v>
      </c>
      <c r="I257" s="245">
        <v>100</v>
      </c>
      <c r="J257" s="246" t="s">
        <v>1285</v>
      </c>
      <c r="K257" s="235">
        <v>17</v>
      </c>
      <c r="L257" s="235">
        <v>17</v>
      </c>
      <c r="M257" s="235" t="s">
        <v>360</v>
      </c>
      <c r="N257" s="328" t="s">
        <v>200</v>
      </c>
      <c r="O257" s="328" t="s">
        <v>200</v>
      </c>
      <c r="P257" s="328" t="s">
        <v>200</v>
      </c>
    </row>
    <row r="258" spans="1:16" ht="16.5" customHeight="1" x14ac:dyDescent="0.2">
      <c r="A258" s="391"/>
      <c r="B258" s="393" t="s">
        <v>54</v>
      </c>
      <c r="C258" s="393" t="s">
        <v>6</v>
      </c>
      <c r="D258" s="371"/>
      <c r="E258" s="371"/>
      <c r="F258" s="393" t="s">
        <v>3</v>
      </c>
      <c r="G258" s="431">
        <v>15831.3</v>
      </c>
      <c r="H258" s="431">
        <v>15831.3</v>
      </c>
      <c r="I258" s="389">
        <v>100</v>
      </c>
      <c r="J258" s="397" t="s">
        <v>1286</v>
      </c>
      <c r="K258" s="347">
        <v>14551</v>
      </c>
      <c r="L258" s="347">
        <v>14551</v>
      </c>
      <c r="M258" s="347" t="s">
        <v>360</v>
      </c>
      <c r="N258" s="329"/>
      <c r="O258" s="329"/>
      <c r="P258" s="329"/>
    </row>
    <row r="259" spans="1:16" ht="21" customHeight="1" x14ac:dyDescent="0.2">
      <c r="A259" s="391"/>
      <c r="B259" s="393" t="s">
        <v>54</v>
      </c>
      <c r="C259" s="393" t="s">
        <v>6</v>
      </c>
      <c r="D259" s="371"/>
      <c r="E259" s="371"/>
      <c r="F259" s="393"/>
      <c r="G259" s="431"/>
      <c r="H259" s="431"/>
      <c r="I259" s="437"/>
      <c r="J259" s="397"/>
      <c r="K259" s="347"/>
      <c r="L259" s="347"/>
      <c r="M259" s="347"/>
      <c r="N259" s="329"/>
      <c r="O259" s="329"/>
      <c r="P259" s="329"/>
    </row>
    <row r="260" spans="1:16" ht="12.75" customHeight="1" x14ac:dyDescent="0.2">
      <c r="A260" s="391"/>
      <c r="B260" s="393" t="s">
        <v>54</v>
      </c>
      <c r="C260" s="393" t="s">
        <v>6</v>
      </c>
      <c r="D260" s="371"/>
      <c r="E260" s="371"/>
      <c r="F260" s="393"/>
      <c r="G260" s="431"/>
      <c r="H260" s="431"/>
      <c r="I260" s="437"/>
      <c r="J260" s="397" t="s">
        <v>1287</v>
      </c>
      <c r="K260" s="347">
        <v>100</v>
      </c>
      <c r="L260" s="347">
        <v>100</v>
      </c>
      <c r="M260" s="347" t="s">
        <v>360</v>
      </c>
      <c r="N260" s="329"/>
      <c r="O260" s="329"/>
      <c r="P260" s="329"/>
    </row>
    <row r="261" spans="1:16" ht="27" customHeight="1" x14ac:dyDescent="0.2">
      <c r="A261" s="391"/>
      <c r="B261" s="393" t="s">
        <v>54</v>
      </c>
      <c r="C261" s="393" t="s">
        <v>6</v>
      </c>
      <c r="D261" s="371"/>
      <c r="E261" s="371"/>
      <c r="F261" s="393"/>
      <c r="G261" s="431"/>
      <c r="H261" s="431"/>
      <c r="I261" s="390"/>
      <c r="J261" s="397"/>
      <c r="K261" s="347"/>
      <c r="L261" s="347"/>
      <c r="M261" s="347"/>
      <c r="N261" s="330"/>
      <c r="O261" s="330"/>
      <c r="P261" s="330"/>
    </row>
    <row r="262" spans="1:16" ht="33.75" customHeight="1" x14ac:dyDescent="0.2">
      <c r="A262" s="391" t="s">
        <v>119</v>
      </c>
      <c r="B262" s="414" t="s">
        <v>120</v>
      </c>
      <c r="C262" s="393" t="s">
        <v>6</v>
      </c>
      <c r="D262" s="371" t="s">
        <v>277</v>
      </c>
      <c r="E262" s="371" t="s">
        <v>277</v>
      </c>
      <c r="F262" s="248" t="s">
        <v>1</v>
      </c>
      <c r="G262" s="243">
        <v>784142.1</v>
      </c>
      <c r="H262" s="243">
        <v>783888.5</v>
      </c>
      <c r="I262" s="245">
        <v>99.967658923044695</v>
      </c>
      <c r="J262" s="371" t="s">
        <v>200</v>
      </c>
      <c r="K262" s="347" t="s">
        <v>200</v>
      </c>
      <c r="L262" s="347" t="s">
        <v>200</v>
      </c>
      <c r="M262" s="347" t="s">
        <v>200</v>
      </c>
      <c r="N262" s="347" t="s">
        <v>200</v>
      </c>
      <c r="O262" s="347" t="s">
        <v>200</v>
      </c>
      <c r="P262" s="347" t="s">
        <v>200</v>
      </c>
    </row>
    <row r="263" spans="1:16" ht="33.75" customHeight="1" x14ac:dyDescent="0.2">
      <c r="A263" s="391"/>
      <c r="B263" s="414"/>
      <c r="C263" s="393" t="s">
        <v>6</v>
      </c>
      <c r="D263" s="371"/>
      <c r="E263" s="371"/>
      <c r="F263" s="240" t="s">
        <v>3</v>
      </c>
      <c r="G263" s="242">
        <v>39207.1</v>
      </c>
      <c r="H263" s="242">
        <v>39194.400000000001</v>
      </c>
      <c r="I263" s="245">
        <v>99.967607907751415</v>
      </c>
      <c r="J263" s="371"/>
      <c r="K263" s="347"/>
      <c r="L263" s="347"/>
      <c r="M263" s="347"/>
      <c r="N263" s="347"/>
      <c r="O263" s="347"/>
      <c r="P263" s="347"/>
    </row>
    <row r="264" spans="1:16" ht="33.75" customHeight="1" x14ac:dyDescent="0.2">
      <c r="A264" s="391"/>
      <c r="B264" s="414"/>
      <c r="C264" s="393" t="s">
        <v>6</v>
      </c>
      <c r="D264" s="371"/>
      <c r="E264" s="371"/>
      <c r="F264" s="240" t="s">
        <v>4</v>
      </c>
      <c r="G264" s="242">
        <v>744935</v>
      </c>
      <c r="H264" s="242">
        <v>744694.1</v>
      </c>
      <c r="I264" s="245">
        <v>99.967661608059771</v>
      </c>
      <c r="J264" s="371"/>
      <c r="K264" s="347"/>
      <c r="L264" s="347"/>
      <c r="M264" s="347"/>
      <c r="N264" s="347"/>
      <c r="O264" s="347"/>
      <c r="P264" s="347"/>
    </row>
    <row r="265" spans="1:16" ht="43.5" customHeight="1" x14ac:dyDescent="0.2">
      <c r="A265" s="391" t="s">
        <v>1337</v>
      </c>
      <c r="B265" s="393" t="s">
        <v>142</v>
      </c>
      <c r="C265" s="393" t="s">
        <v>6</v>
      </c>
      <c r="D265" s="371" t="s">
        <v>206</v>
      </c>
      <c r="E265" s="371" t="s">
        <v>207</v>
      </c>
      <c r="F265" s="248" t="s">
        <v>1</v>
      </c>
      <c r="G265" s="243">
        <v>784142.1</v>
      </c>
      <c r="H265" s="243">
        <v>783888.5</v>
      </c>
      <c r="I265" s="245">
        <v>99.967658923044695</v>
      </c>
      <c r="J265" s="397" t="s">
        <v>1288</v>
      </c>
      <c r="K265" s="347">
        <v>80</v>
      </c>
      <c r="L265" s="347">
        <v>100</v>
      </c>
      <c r="M265" s="328" t="s">
        <v>1381</v>
      </c>
      <c r="N265" s="347" t="s">
        <v>200</v>
      </c>
      <c r="O265" s="347" t="s">
        <v>200</v>
      </c>
      <c r="P265" s="347" t="s">
        <v>200</v>
      </c>
    </row>
    <row r="266" spans="1:16" ht="52.5" customHeight="1" x14ac:dyDescent="0.2">
      <c r="A266" s="391"/>
      <c r="B266" s="393"/>
      <c r="C266" s="393" t="s">
        <v>6</v>
      </c>
      <c r="D266" s="371"/>
      <c r="E266" s="371"/>
      <c r="F266" s="240" t="s">
        <v>3</v>
      </c>
      <c r="G266" s="242">
        <v>39207.1</v>
      </c>
      <c r="H266" s="242">
        <v>39194.400000000001</v>
      </c>
      <c r="I266" s="245">
        <v>99.967607907751415</v>
      </c>
      <c r="J266" s="397"/>
      <c r="K266" s="347"/>
      <c r="L266" s="347"/>
      <c r="M266" s="329"/>
      <c r="N266" s="347"/>
      <c r="O266" s="347"/>
      <c r="P266" s="347"/>
    </row>
    <row r="267" spans="1:16" ht="107.25" customHeight="1" x14ac:dyDescent="0.2">
      <c r="A267" s="391"/>
      <c r="B267" s="393"/>
      <c r="C267" s="393" t="s">
        <v>6</v>
      </c>
      <c r="D267" s="371"/>
      <c r="E267" s="371"/>
      <c r="F267" s="240" t="s">
        <v>4</v>
      </c>
      <c r="G267" s="242">
        <v>744935</v>
      </c>
      <c r="H267" s="242">
        <v>744694.1</v>
      </c>
      <c r="I267" s="245">
        <v>99.967661608059771</v>
      </c>
      <c r="J267" s="14" t="s">
        <v>1289</v>
      </c>
      <c r="K267" s="235">
        <v>77</v>
      </c>
      <c r="L267" s="235">
        <v>85</v>
      </c>
      <c r="M267" s="330"/>
      <c r="N267" s="235"/>
      <c r="O267" s="235"/>
      <c r="P267" s="235"/>
    </row>
    <row r="268" spans="1:16" s="10" customFormat="1" ht="15.75" customHeight="1" x14ac:dyDescent="0.2">
      <c r="A268" s="402" t="s">
        <v>121</v>
      </c>
      <c r="B268" s="399" t="s">
        <v>122</v>
      </c>
      <c r="C268" s="399" t="s">
        <v>2</v>
      </c>
      <c r="D268" s="407" t="s">
        <v>199</v>
      </c>
      <c r="E268" s="407" t="s">
        <v>199</v>
      </c>
      <c r="F268" s="248" t="s">
        <v>1</v>
      </c>
      <c r="G268" s="243">
        <v>9589840.2650000006</v>
      </c>
      <c r="H268" s="243">
        <v>8735179</v>
      </c>
      <c r="I268" s="245">
        <v>91.08784670669381</v>
      </c>
      <c r="J268" s="348" t="s">
        <v>200</v>
      </c>
      <c r="K268" s="348" t="s">
        <v>200</v>
      </c>
      <c r="L268" s="348" t="s">
        <v>200</v>
      </c>
      <c r="M268" s="348" t="s">
        <v>200</v>
      </c>
      <c r="N268" s="348" t="s">
        <v>200</v>
      </c>
      <c r="O268" s="348" t="s">
        <v>200</v>
      </c>
      <c r="P268" s="348" t="s">
        <v>200</v>
      </c>
    </row>
    <row r="269" spans="1:16" s="10" customFormat="1" ht="15.75" customHeight="1" x14ac:dyDescent="0.2">
      <c r="A269" s="403"/>
      <c r="B269" s="400"/>
      <c r="C269" s="400"/>
      <c r="D269" s="408"/>
      <c r="E269" s="408"/>
      <c r="F269" s="248" t="s">
        <v>3</v>
      </c>
      <c r="G269" s="243">
        <v>4013854.4649999999</v>
      </c>
      <c r="H269" s="243">
        <v>3654983.6999999993</v>
      </c>
      <c r="I269" s="245">
        <v>91.059198380776351</v>
      </c>
      <c r="J269" s="349"/>
      <c r="K269" s="349"/>
      <c r="L269" s="349"/>
      <c r="M269" s="349"/>
      <c r="N269" s="349"/>
      <c r="O269" s="349"/>
      <c r="P269" s="349"/>
    </row>
    <row r="270" spans="1:16" s="10" customFormat="1" ht="15.75" customHeight="1" x14ac:dyDescent="0.2">
      <c r="A270" s="403"/>
      <c r="B270" s="400"/>
      <c r="C270" s="400"/>
      <c r="D270" s="408"/>
      <c r="E270" s="408"/>
      <c r="F270" s="248" t="s">
        <v>4</v>
      </c>
      <c r="G270" s="243">
        <v>5550239.1000000006</v>
      </c>
      <c r="H270" s="243">
        <v>5080195.3</v>
      </c>
      <c r="I270" s="245">
        <v>91.531107191400082</v>
      </c>
      <c r="J270" s="349"/>
      <c r="K270" s="349"/>
      <c r="L270" s="349"/>
      <c r="M270" s="349"/>
      <c r="N270" s="349"/>
      <c r="O270" s="349"/>
      <c r="P270" s="349"/>
    </row>
    <row r="271" spans="1:16" s="10" customFormat="1" ht="15.75" customHeight="1" x14ac:dyDescent="0.2">
      <c r="A271" s="403"/>
      <c r="B271" s="400"/>
      <c r="C271" s="401"/>
      <c r="D271" s="409"/>
      <c r="E271" s="409"/>
      <c r="F271" s="248" t="s">
        <v>5</v>
      </c>
      <c r="G271" s="243">
        <v>25746.7</v>
      </c>
      <c r="H271" s="243">
        <v>0</v>
      </c>
      <c r="I271" s="245">
        <v>0</v>
      </c>
      <c r="J271" s="349"/>
      <c r="K271" s="349"/>
      <c r="L271" s="349"/>
      <c r="M271" s="349"/>
      <c r="N271" s="349"/>
      <c r="O271" s="349"/>
      <c r="P271" s="349"/>
    </row>
    <row r="272" spans="1:16" s="10" customFormat="1" ht="15.75" customHeight="1" x14ac:dyDescent="0.2">
      <c r="A272" s="403"/>
      <c r="B272" s="400"/>
      <c r="C272" s="414" t="s">
        <v>6</v>
      </c>
      <c r="D272" s="432" t="s">
        <v>199</v>
      </c>
      <c r="E272" s="432" t="s">
        <v>199</v>
      </c>
      <c r="F272" s="248" t="s">
        <v>1</v>
      </c>
      <c r="G272" s="243">
        <v>8615554.3650000002</v>
      </c>
      <c r="H272" s="243">
        <v>8134086.8999999985</v>
      </c>
      <c r="I272" s="245">
        <v>94.411648460417993</v>
      </c>
      <c r="J272" s="349"/>
      <c r="K272" s="349"/>
      <c r="L272" s="349"/>
      <c r="M272" s="349"/>
      <c r="N272" s="349"/>
      <c r="O272" s="349"/>
      <c r="P272" s="349"/>
    </row>
    <row r="273" spans="1:16" s="10" customFormat="1" ht="15.75" customHeight="1" x14ac:dyDescent="0.2">
      <c r="A273" s="403"/>
      <c r="B273" s="400"/>
      <c r="C273" s="414" t="s">
        <v>6</v>
      </c>
      <c r="D273" s="432"/>
      <c r="E273" s="432"/>
      <c r="F273" s="248" t="s">
        <v>3</v>
      </c>
      <c r="G273" s="243">
        <v>3065315.2650000001</v>
      </c>
      <c r="H273" s="243">
        <v>3053891.5999999992</v>
      </c>
      <c r="I273" s="245">
        <v>99.627324956410277</v>
      </c>
      <c r="J273" s="349"/>
      <c r="K273" s="349"/>
      <c r="L273" s="349"/>
      <c r="M273" s="349"/>
      <c r="N273" s="349"/>
      <c r="O273" s="349"/>
      <c r="P273" s="349"/>
    </row>
    <row r="274" spans="1:16" s="10" customFormat="1" ht="15.75" customHeight="1" x14ac:dyDescent="0.2">
      <c r="A274" s="403"/>
      <c r="B274" s="400"/>
      <c r="C274" s="414" t="s">
        <v>6</v>
      </c>
      <c r="D274" s="432"/>
      <c r="E274" s="432"/>
      <c r="F274" s="248" t="s">
        <v>4</v>
      </c>
      <c r="G274" s="243">
        <v>5550239.1000000006</v>
      </c>
      <c r="H274" s="243">
        <v>5080195.3</v>
      </c>
      <c r="I274" s="245">
        <v>91.531107191400082</v>
      </c>
      <c r="J274" s="349"/>
      <c r="K274" s="349"/>
      <c r="L274" s="349"/>
      <c r="M274" s="349"/>
      <c r="N274" s="349"/>
      <c r="O274" s="349"/>
      <c r="P274" s="349"/>
    </row>
    <row r="275" spans="1:16" s="10" customFormat="1" ht="15.75" customHeight="1" x14ac:dyDescent="0.2">
      <c r="A275" s="403"/>
      <c r="B275" s="400"/>
      <c r="C275" s="414" t="s">
        <v>8</v>
      </c>
      <c r="D275" s="432" t="s">
        <v>199</v>
      </c>
      <c r="E275" s="432" t="s">
        <v>199</v>
      </c>
      <c r="F275" s="248" t="s">
        <v>1</v>
      </c>
      <c r="G275" s="243">
        <v>948539.2</v>
      </c>
      <c r="H275" s="243">
        <v>601092.1</v>
      </c>
      <c r="I275" s="245">
        <v>63.370296135362672</v>
      </c>
      <c r="J275" s="349"/>
      <c r="K275" s="349"/>
      <c r="L275" s="349"/>
      <c r="M275" s="349"/>
      <c r="N275" s="349"/>
      <c r="O275" s="349"/>
      <c r="P275" s="349"/>
    </row>
    <row r="276" spans="1:16" s="10" customFormat="1" ht="15.75" customHeight="1" x14ac:dyDescent="0.2">
      <c r="A276" s="403"/>
      <c r="B276" s="400"/>
      <c r="C276" s="414" t="s">
        <v>8</v>
      </c>
      <c r="D276" s="432"/>
      <c r="E276" s="432"/>
      <c r="F276" s="248" t="s">
        <v>3</v>
      </c>
      <c r="G276" s="243">
        <v>948539.2</v>
      </c>
      <c r="H276" s="243">
        <v>601092.1</v>
      </c>
      <c r="I276" s="245">
        <v>63.370296135362672</v>
      </c>
      <c r="J276" s="349"/>
      <c r="K276" s="349"/>
      <c r="L276" s="349"/>
      <c r="M276" s="349"/>
      <c r="N276" s="349"/>
      <c r="O276" s="349"/>
      <c r="P276" s="349"/>
    </row>
    <row r="277" spans="1:16" s="10" customFormat="1" ht="21.75" customHeight="1" x14ac:dyDescent="0.2">
      <c r="A277" s="403"/>
      <c r="B277" s="400"/>
      <c r="C277" s="414" t="s">
        <v>8</v>
      </c>
      <c r="D277" s="432"/>
      <c r="E277" s="432"/>
      <c r="F277" s="248" t="s">
        <v>4</v>
      </c>
      <c r="G277" s="243">
        <v>0</v>
      </c>
      <c r="H277" s="243">
        <v>0</v>
      </c>
      <c r="I277" s="245">
        <v>0</v>
      </c>
      <c r="J277" s="349"/>
      <c r="K277" s="349"/>
      <c r="L277" s="349"/>
      <c r="M277" s="349"/>
      <c r="N277" s="349"/>
      <c r="O277" s="349"/>
      <c r="P277" s="349"/>
    </row>
    <row r="278" spans="1:16" s="10" customFormat="1" ht="21.75" customHeight="1" x14ac:dyDescent="0.2">
      <c r="A278" s="403"/>
      <c r="B278" s="400"/>
      <c r="C278" s="399" t="s">
        <v>78</v>
      </c>
      <c r="D278" s="432" t="s">
        <v>199</v>
      </c>
      <c r="E278" s="432" t="s">
        <v>199</v>
      </c>
      <c r="F278" s="248" t="s">
        <v>1</v>
      </c>
      <c r="G278" s="243">
        <v>25746.7</v>
      </c>
      <c r="H278" s="243">
        <v>0</v>
      </c>
      <c r="I278" s="245">
        <v>0</v>
      </c>
      <c r="J278" s="349"/>
      <c r="K278" s="349"/>
      <c r="L278" s="349"/>
      <c r="M278" s="349"/>
      <c r="N278" s="349"/>
      <c r="O278" s="349"/>
      <c r="P278" s="349"/>
    </row>
    <row r="279" spans="1:16" s="10" customFormat="1" ht="21.75" customHeight="1" x14ac:dyDescent="0.2">
      <c r="A279" s="403"/>
      <c r="B279" s="400"/>
      <c r="C279" s="400"/>
      <c r="D279" s="432"/>
      <c r="E279" s="432"/>
      <c r="F279" s="248" t="s">
        <v>3</v>
      </c>
      <c r="G279" s="243">
        <v>0</v>
      </c>
      <c r="H279" s="243">
        <v>0</v>
      </c>
      <c r="I279" s="245">
        <v>0</v>
      </c>
      <c r="J279" s="349"/>
      <c r="K279" s="349"/>
      <c r="L279" s="349"/>
      <c r="M279" s="349"/>
      <c r="N279" s="349"/>
      <c r="O279" s="349"/>
      <c r="P279" s="349"/>
    </row>
    <row r="280" spans="1:16" s="10" customFormat="1" ht="21.75" customHeight="1" x14ac:dyDescent="0.2">
      <c r="A280" s="404"/>
      <c r="B280" s="401"/>
      <c r="C280" s="401"/>
      <c r="D280" s="432"/>
      <c r="E280" s="432"/>
      <c r="F280" s="248" t="s">
        <v>5</v>
      </c>
      <c r="G280" s="243">
        <v>25746.7</v>
      </c>
      <c r="H280" s="243">
        <v>0</v>
      </c>
      <c r="I280" s="245">
        <v>0</v>
      </c>
      <c r="J280" s="350"/>
      <c r="K280" s="350"/>
      <c r="L280" s="350"/>
      <c r="M280" s="350"/>
      <c r="N280" s="350"/>
      <c r="O280" s="350"/>
      <c r="P280" s="350"/>
    </row>
    <row r="281" spans="1:16" ht="19.5" customHeight="1" x14ac:dyDescent="0.2">
      <c r="A281" s="391" t="s">
        <v>123</v>
      </c>
      <c r="B281" s="414" t="s">
        <v>124</v>
      </c>
      <c r="C281" s="393" t="s">
        <v>6</v>
      </c>
      <c r="D281" s="398" t="s">
        <v>199</v>
      </c>
      <c r="E281" s="398" t="s">
        <v>199</v>
      </c>
      <c r="F281" s="248" t="s">
        <v>1</v>
      </c>
      <c r="G281" s="243">
        <v>7506734.7650000006</v>
      </c>
      <c r="H281" s="243">
        <v>7029213.5999999996</v>
      </c>
      <c r="I281" s="245">
        <v>93.638763324549117</v>
      </c>
      <c r="J281" s="354" t="s">
        <v>200</v>
      </c>
      <c r="K281" s="354" t="s">
        <v>200</v>
      </c>
      <c r="L281" s="354" t="s">
        <v>200</v>
      </c>
      <c r="M281" s="354" t="s">
        <v>200</v>
      </c>
      <c r="N281" s="354" t="s">
        <v>200</v>
      </c>
      <c r="O281" s="354" t="s">
        <v>200</v>
      </c>
      <c r="P281" s="354" t="s">
        <v>200</v>
      </c>
    </row>
    <row r="282" spans="1:16" ht="21" customHeight="1" x14ac:dyDescent="0.2">
      <c r="A282" s="391"/>
      <c r="B282" s="414" t="s">
        <v>55</v>
      </c>
      <c r="C282" s="393" t="s">
        <v>6</v>
      </c>
      <c r="D282" s="398"/>
      <c r="E282" s="398"/>
      <c r="F282" s="240" t="s">
        <v>3</v>
      </c>
      <c r="G282" s="242">
        <v>3030732.8650000002</v>
      </c>
      <c r="H282" s="242">
        <v>3023159.2999999993</v>
      </c>
      <c r="I282" s="245">
        <v>99.75010780107138</v>
      </c>
      <c r="J282" s="355"/>
      <c r="K282" s="355"/>
      <c r="L282" s="355"/>
      <c r="M282" s="355"/>
      <c r="N282" s="355"/>
      <c r="O282" s="355"/>
      <c r="P282" s="355"/>
    </row>
    <row r="283" spans="1:16" ht="24" customHeight="1" x14ac:dyDescent="0.2">
      <c r="A283" s="391"/>
      <c r="B283" s="414" t="s">
        <v>55</v>
      </c>
      <c r="C283" s="393" t="s">
        <v>6</v>
      </c>
      <c r="D283" s="398"/>
      <c r="E283" s="398"/>
      <c r="F283" s="240" t="s">
        <v>4</v>
      </c>
      <c r="G283" s="242">
        <v>4476001.9000000004</v>
      </c>
      <c r="H283" s="242">
        <v>4006054.3</v>
      </c>
      <c r="I283" s="245">
        <v>89.50072831738521</v>
      </c>
      <c r="J283" s="356"/>
      <c r="K283" s="356"/>
      <c r="L283" s="356"/>
      <c r="M283" s="356"/>
      <c r="N283" s="356"/>
      <c r="O283" s="356"/>
      <c r="P283" s="356"/>
    </row>
    <row r="284" spans="1:16" ht="32.25" customHeight="1" x14ac:dyDescent="0.2">
      <c r="A284" s="391" t="s">
        <v>278</v>
      </c>
      <c r="B284" s="393" t="s">
        <v>148</v>
      </c>
      <c r="C284" s="393" t="s">
        <v>6</v>
      </c>
      <c r="D284" s="371" t="s">
        <v>206</v>
      </c>
      <c r="E284" s="371" t="s">
        <v>207</v>
      </c>
      <c r="F284" s="248" t="s">
        <v>1</v>
      </c>
      <c r="G284" s="243">
        <v>292307.7</v>
      </c>
      <c r="H284" s="243">
        <v>292307.7</v>
      </c>
      <c r="I284" s="245">
        <v>100</v>
      </c>
      <c r="J284" s="14" t="s">
        <v>1254</v>
      </c>
      <c r="K284" s="235">
        <v>46999</v>
      </c>
      <c r="L284" s="235">
        <v>55934</v>
      </c>
      <c r="M284" s="235" t="s">
        <v>1376</v>
      </c>
      <c r="N284" s="328" t="s">
        <v>200</v>
      </c>
      <c r="O284" s="328" t="s">
        <v>200</v>
      </c>
      <c r="P284" s="328" t="s">
        <v>200</v>
      </c>
    </row>
    <row r="285" spans="1:16" ht="49.5" customHeight="1" x14ac:dyDescent="0.2">
      <c r="A285" s="391"/>
      <c r="B285" s="393" t="s">
        <v>56</v>
      </c>
      <c r="C285" s="393" t="s">
        <v>6</v>
      </c>
      <c r="D285" s="371"/>
      <c r="E285" s="371"/>
      <c r="F285" s="240" t="s">
        <v>3</v>
      </c>
      <c r="G285" s="242">
        <v>292307.7</v>
      </c>
      <c r="H285" s="242">
        <v>292307.7</v>
      </c>
      <c r="I285" s="245">
        <v>100</v>
      </c>
      <c r="J285" s="14" t="s">
        <v>1290</v>
      </c>
      <c r="K285" s="235">
        <v>0</v>
      </c>
      <c r="L285" s="235">
        <v>0</v>
      </c>
      <c r="M285" s="235" t="s">
        <v>360</v>
      </c>
      <c r="N285" s="330"/>
      <c r="O285" s="330"/>
      <c r="P285" s="330"/>
    </row>
    <row r="286" spans="1:16" ht="74.25" customHeight="1" x14ac:dyDescent="0.2">
      <c r="A286" s="391" t="s">
        <v>279</v>
      </c>
      <c r="B286" s="393" t="s">
        <v>151</v>
      </c>
      <c r="C286" s="393" t="s">
        <v>6</v>
      </c>
      <c r="D286" s="371" t="s">
        <v>206</v>
      </c>
      <c r="E286" s="371" t="s">
        <v>207</v>
      </c>
      <c r="F286" s="248" t="s">
        <v>1</v>
      </c>
      <c r="G286" s="243">
        <v>25976.2</v>
      </c>
      <c r="H286" s="243">
        <v>25972</v>
      </c>
      <c r="I286" s="245">
        <v>99.983831353315722</v>
      </c>
      <c r="J286" s="14" t="s">
        <v>1338</v>
      </c>
      <c r="K286" s="235">
        <v>82</v>
      </c>
      <c r="L286" s="235">
        <v>82</v>
      </c>
      <c r="M286" s="235" t="s">
        <v>360</v>
      </c>
      <c r="N286" s="328" t="s">
        <v>200</v>
      </c>
      <c r="O286" s="328" t="s">
        <v>200</v>
      </c>
      <c r="P286" s="328" t="s">
        <v>200</v>
      </c>
    </row>
    <row r="287" spans="1:16" ht="69.75" customHeight="1" x14ac:dyDescent="0.2">
      <c r="A287" s="391"/>
      <c r="B287" s="393" t="s">
        <v>57</v>
      </c>
      <c r="C287" s="393" t="s">
        <v>6</v>
      </c>
      <c r="D287" s="371"/>
      <c r="E287" s="371"/>
      <c r="F287" s="240" t="s">
        <v>3</v>
      </c>
      <c r="G287" s="242">
        <v>25976.2</v>
      </c>
      <c r="H287" s="242">
        <v>25972</v>
      </c>
      <c r="I287" s="245">
        <v>99.983831353315722</v>
      </c>
      <c r="J287" s="195" t="s">
        <v>1340</v>
      </c>
      <c r="K287" s="235">
        <v>100</v>
      </c>
      <c r="L287" s="235">
        <v>100</v>
      </c>
      <c r="M287" s="235" t="s">
        <v>360</v>
      </c>
      <c r="N287" s="330"/>
      <c r="O287" s="330"/>
      <c r="P287" s="330"/>
    </row>
    <row r="288" spans="1:16" ht="78" customHeight="1" x14ac:dyDescent="0.2">
      <c r="A288" s="391" t="s">
        <v>280</v>
      </c>
      <c r="B288" s="393" t="s">
        <v>1384</v>
      </c>
      <c r="C288" s="393" t="s">
        <v>6</v>
      </c>
      <c r="D288" s="371" t="s">
        <v>206</v>
      </c>
      <c r="E288" s="371" t="s">
        <v>207</v>
      </c>
      <c r="F288" s="248" t="s">
        <v>1</v>
      </c>
      <c r="G288" s="243">
        <v>590316.6</v>
      </c>
      <c r="H288" s="243">
        <v>590301.6</v>
      </c>
      <c r="I288" s="245">
        <v>99.997458990650102</v>
      </c>
      <c r="J288" s="14" t="s">
        <v>1341</v>
      </c>
      <c r="K288" s="235">
        <v>29945</v>
      </c>
      <c r="L288" s="235">
        <v>29945</v>
      </c>
      <c r="M288" s="235" t="s">
        <v>360</v>
      </c>
      <c r="N288" s="328" t="s">
        <v>200</v>
      </c>
      <c r="O288" s="328" t="s">
        <v>200</v>
      </c>
      <c r="P288" s="328" t="s">
        <v>200</v>
      </c>
    </row>
    <row r="289" spans="1:16" ht="78" customHeight="1" x14ac:dyDescent="0.2">
      <c r="A289" s="391"/>
      <c r="B289" s="393" t="s">
        <v>57</v>
      </c>
      <c r="C289" s="393" t="s">
        <v>6</v>
      </c>
      <c r="D289" s="371"/>
      <c r="E289" s="371"/>
      <c r="F289" s="240" t="s">
        <v>3</v>
      </c>
      <c r="G289" s="242">
        <v>590316.6</v>
      </c>
      <c r="H289" s="242">
        <v>590301.6</v>
      </c>
      <c r="I289" s="245">
        <v>99.997458990650102</v>
      </c>
      <c r="J289" s="14" t="s">
        <v>1339</v>
      </c>
      <c r="K289" s="235">
        <v>100</v>
      </c>
      <c r="L289" s="235">
        <v>100</v>
      </c>
      <c r="M289" s="235" t="s">
        <v>360</v>
      </c>
      <c r="N289" s="330"/>
      <c r="O289" s="330"/>
      <c r="P289" s="330"/>
    </row>
    <row r="290" spans="1:16" ht="75" customHeight="1" x14ac:dyDescent="0.2">
      <c r="A290" s="391" t="s">
        <v>282</v>
      </c>
      <c r="B290" s="393" t="s">
        <v>144</v>
      </c>
      <c r="C290" s="393" t="s">
        <v>6</v>
      </c>
      <c r="D290" s="371" t="s">
        <v>206</v>
      </c>
      <c r="E290" s="371" t="s">
        <v>207</v>
      </c>
      <c r="F290" s="248" t="s">
        <v>1</v>
      </c>
      <c r="G290" s="243">
        <v>68494.899999999994</v>
      </c>
      <c r="H290" s="243">
        <v>68034.100000000006</v>
      </c>
      <c r="I290" s="245">
        <v>99.327249182055908</v>
      </c>
      <c r="J290" s="14" t="s">
        <v>1291</v>
      </c>
      <c r="K290" s="235">
        <v>1</v>
      </c>
      <c r="L290" s="235">
        <v>1</v>
      </c>
      <c r="M290" s="235" t="s">
        <v>360</v>
      </c>
      <c r="N290" s="328" t="s">
        <v>200</v>
      </c>
      <c r="O290" s="328" t="s">
        <v>200</v>
      </c>
      <c r="P290" s="328" t="s">
        <v>200</v>
      </c>
    </row>
    <row r="291" spans="1:16" ht="94.5" customHeight="1" x14ac:dyDescent="0.2">
      <c r="A291" s="391"/>
      <c r="B291" s="393" t="s">
        <v>57</v>
      </c>
      <c r="C291" s="393" t="s">
        <v>6</v>
      </c>
      <c r="D291" s="371"/>
      <c r="E291" s="371"/>
      <c r="F291" s="240" t="s">
        <v>3</v>
      </c>
      <c r="G291" s="242">
        <v>68494.899999999994</v>
      </c>
      <c r="H291" s="242">
        <v>68034.100000000006</v>
      </c>
      <c r="I291" s="245">
        <v>99.327249182055908</v>
      </c>
      <c r="J291" s="14" t="s">
        <v>1292</v>
      </c>
      <c r="K291" s="235">
        <v>100</v>
      </c>
      <c r="L291" s="235">
        <v>100</v>
      </c>
      <c r="M291" s="235" t="s">
        <v>360</v>
      </c>
      <c r="N291" s="330"/>
      <c r="O291" s="330"/>
      <c r="P291" s="330"/>
    </row>
    <row r="292" spans="1:16" ht="81" customHeight="1" x14ac:dyDescent="0.2">
      <c r="A292" s="391" t="s">
        <v>284</v>
      </c>
      <c r="B292" s="393" t="s">
        <v>281</v>
      </c>
      <c r="C292" s="393" t="s">
        <v>6</v>
      </c>
      <c r="D292" s="371" t="s">
        <v>206</v>
      </c>
      <c r="E292" s="371" t="s">
        <v>207</v>
      </c>
      <c r="F292" s="248" t="s">
        <v>1</v>
      </c>
      <c r="G292" s="243">
        <v>485781.31</v>
      </c>
      <c r="H292" s="243">
        <v>485709.6</v>
      </c>
      <c r="I292" s="245">
        <v>99.985238213466872</v>
      </c>
      <c r="J292" s="14" t="s">
        <v>1293</v>
      </c>
      <c r="K292" s="235">
        <v>810</v>
      </c>
      <c r="L292" s="235">
        <v>810</v>
      </c>
      <c r="M292" s="235" t="s">
        <v>360</v>
      </c>
      <c r="N292" s="328" t="s">
        <v>200</v>
      </c>
      <c r="O292" s="328" t="s">
        <v>200</v>
      </c>
      <c r="P292" s="328" t="s">
        <v>200</v>
      </c>
    </row>
    <row r="293" spans="1:16" ht="79.5" customHeight="1" x14ac:dyDescent="0.2">
      <c r="A293" s="391"/>
      <c r="B293" s="393" t="s">
        <v>58</v>
      </c>
      <c r="C293" s="393" t="s">
        <v>6</v>
      </c>
      <c r="D293" s="371"/>
      <c r="E293" s="371"/>
      <c r="F293" s="240" t="s">
        <v>3</v>
      </c>
      <c r="G293" s="242">
        <v>485781.31</v>
      </c>
      <c r="H293" s="242">
        <v>485709.6</v>
      </c>
      <c r="I293" s="245">
        <v>99.985238213466872</v>
      </c>
      <c r="J293" s="14" t="s">
        <v>1261</v>
      </c>
      <c r="K293" s="235">
        <v>100</v>
      </c>
      <c r="L293" s="235">
        <v>100</v>
      </c>
      <c r="M293" s="235" t="s">
        <v>360</v>
      </c>
      <c r="N293" s="330"/>
      <c r="O293" s="330"/>
      <c r="P293" s="330"/>
    </row>
    <row r="294" spans="1:16" ht="67.5" customHeight="1" x14ac:dyDescent="0.2">
      <c r="A294" s="391" t="s">
        <v>285</v>
      </c>
      <c r="B294" s="393" t="s">
        <v>283</v>
      </c>
      <c r="C294" s="393" t="s">
        <v>6</v>
      </c>
      <c r="D294" s="371" t="s">
        <v>206</v>
      </c>
      <c r="E294" s="371" t="s">
        <v>207</v>
      </c>
      <c r="F294" s="248" t="s">
        <v>1</v>
      </c>
      <c r="G294" s="243">
        <v>514070.8</v>
      </c>
      <c r="H294" s="243">
        <v>513931.5</v>
      </c>
      <c r="I294" s="245">
        <v>99.972902565171964</v>
      </c>
      <c r="J294" s="14" t="s">
        <v>1294</v>
      </c>
      <c r="K294" s="235">
        <v>65</v>
      </c>
      <c r="L294" s="235">
        <v>65</v>
      </c>
      <c r="M294" s="235" t="s">
        <v>360</v>
      </c>
      <c r="N294" s="328" t="s">
        <v>200</v>
      </c>
      <c r="O294" s="328" t="s">
        <v>200</v>
      </c>
      <c r="P294" s="328" t="s">
        <v>200</v>
      </c>
    </row>
    <row r="295" spans="1:16" ht="45" customHeight="1" x14ac:dyDescent="0.2">
      <c r="A295" s="391"/>
      <c r="B295" s="393" t="s">
        <v>59</v>
      </c>
      <c r="C295" s="393" t="s">
        <v>6</v>
      </c>
      <c r="D295" s="371"/>
      <c r="E295" s="371"/>
      <c r="F295" s="240" t="s">
        <v>3</v>
      </c>
      <c r="G295" s="242">
        <v>514070.8</v>
      </c>
      <c r="H295" s="242">
        <v>513931.5</v>
      </c>
      <c r="I295" s="245">
        <v>99.972902565171964</v>
      </c>
      <c r="J295" s="14" t="s">
        <v>1295</v>
      </c>
      <c r="K295" s="235">
        <v>7</v>
      </c>
      <c r="L295" s="235">
        <v>7</v>
      </c>
      <c r="M295" s="235" t="s">
        <v>360</v>
      </c>
      <c r="N295" s="330"/>
      <c r="O295" s="330"/>
      <c r="P295" s="330"/>
    </row>
    <row r="296" spans="1:16" ht="42" customHeight="1" x14ac:dyDescent="0.2">
      <c r="A296" s="375" t="s">
        <v>1342</v>
      </c>
      <c r="B296" s="393" t="s">
        <v>146</v>
      </c>
      <c r="C296" s="393" t="s">
        <v>6</v>
      </c>
      <c r="D296" s="371" t="s">
        <v>206</v>
      </c>
      <c r="E296" s="371" t="s">
        <v>207</v>
      </c>
      <c r="F296" s="248" t="s">
        <v>1</v>
      </c>
      <c r="G296" s="243">
        <v>7004.15</v>
      </c>
      <c r="H296" s="243">
        <v>7002.9</v>
      </c>
      <c r="I296" s="245">
        <v>99.98215343760485</v>
      </c>
      <c r="J296" s="14" t="s">
        <v>1296</v>
      </c>
      <c r="K296" s="235">
        <v>271</v>
      </c>
      <c r="L296" s="235">
        <v>271</v>
      </c>
      <c r="M296" s="235" t="s">
        <v>360</v>
      </c>
      <c r="N296" s="328" t="s">
        <v>200</v>
      </c>
      <c r="O296" s="328" t="s">
        <v>200</v>
      </c>
      <c r="P296" s="328" t="s">
        <v>200</v>
      </c>
    </row>
    <row r="297" spans="1:16" ht="69" customHeight="1" x14ac:dyDescent="0.2">
      <c r="A297" s="385"/>
      <c r="B297" s="393" t="s">
        <v>60</v>
      </c>
      <c r="C297" s="393" t="s">
        <v>6</v>
      </c>
      <c r="D297" s="371"/>
      <c r="E297" s="371"/>
      <c r="F297" s="240" t="s">
        <v>3</v>
      </c>
      <c r="G297" s="242">
        <v>7004.15</v>
      </c>
      <c r="H297" s="242">
        <v>7002.9</v>
      </c>
      <c r="I297" s="245">
        <v>99.98215343760485</v>
      </c>
      <c r="J297" s="14" t="s">
        <v>1297</v>
      </c>
      <c r="K297" s="235">
        <v>100</v>
      </c>
      <c r="L297" s="235">
        <v>100</v>
      </c>
      <c r="M297" s="235" t="s">
        <v>360</v>
      </c>
      <c r="N297" s="330"/>
      <c r="O297" s="330"/>
      <c r="P297" s="330"/>
    </row>
    <row r="298" spans="1:16" ht="42" customHeight="1" x14ac:dyDescent="0.2">
      <c r="A298" s="428" t="s">
        <v>286</v>
      </c>
      <c r="B298" s="393" t="s">
        <v>147</v>
      </c>
      <c r="C298" s="393" t="s">
        <v>6</v>
      </c>
      <c r="D298" s="371" t="s">
        <v>206</v>
      </c>
      <c r="E298" s="371" t="s">
        <v>207</v>
      </c>
      <c r="F298" s="248" t="s">
        <v>1</v>
      </c>
      <c r="G298" s="243">
        <v>88694.8</v>
      </c>
      <c r="H298" s="243">
        <v>88694.8</v>
      </c>
      <c r="I298" s="245">
        <v>100</v>
      </c>
      <c r="J298" s="14" t="s">
        <v>1298</v>
      </c>
      <c r="K298" s="235">
        <v>9073</v>
      </c>
      <c r="L298" s="235">
        <v>9310</v>
      </c>
      <c r="M298" s="235" t="s">
        <v>1393</v>
      </c>
      <c r="N298" s="328" t="s">
        <v>200</v>
      </c>
      <c r="O298" s="328" t="s">
        <v>200</v>
      </c>
      <c r="P298" s="328" t="s">
        <v>200</v>
      </c>
    </row>
    <row r="299" spans="1:16" ht="38.25" customHeight="1" x14ac:dyDescent="0.2">
      <c r="A299" s="429"/>
      <c r="B299" s="393" t="s">
        <v>61</v>
      </c>
      <c r="C299" s="393" t="s">
        <v>6</v>
      </c>
      <c r="D299" s="371"/>
      <c r="E299" s="371"/>
      <c r="F299" s="393" t="s">
        <v>3</v>
      </c>
      <c r="G299" s="431">
        <v>88694.8</v>
      </c>
      <c r="H299" s="431">
        <v>88694.8</v>
      </c>
      <c r="I299" s="431">
        <v>100</v>
      </c>
      <c r="J299" s="246" t="s">
        <v>1215</v>
      </c>
      <c r="K299" s="235">
        <v>1940</v>
      </c>
      <c r="L299" s="235">
        <v>1940</v>
      </c>
      <c r="M299" s="235" t="s">
        <v>360</v>
      </c>
      <c r="N299" s="329"/>
      <c r="O299" s="329"/>
      <c r="P299" s="329"/>
    </row>
    <row r="300" spans="1:16" ht="13.5" customHeight="1" x14ac:dyDescent="0.2">
      <c r="A300" s="429"/>
      <c r="B300" s="393" t="s">
        <v>61</v>
      </c>
      <c r="C300" s="393" t="s">
        <v>6</v>
      </c>
      <c r="D300" s="371"/>
      <c r="E300" s="371"/>
      <c r="F300" s="393"/>
      <c r="G300" s="431"/>
      <c r="H300" s="431"/>
      <c r="I300" s="431"/>
      <c r="J300" s="397" t="s">
        <v>1299</v>
      </c>
      <c r="K300" s="347">
        <v>98</v>
      </c>
      <c r="L300" s="347">
        <v>100</v>
      </c>
      <c r="M300" s="347" t="s">
        <v>360</v>
      </c>
      <c r="N300" s="329"/>
      <c r="O300" s="329"/>
      <c r="P300" s="329"/>
    </row>
    <row r="301" spans="1:16" ht="15" customHeight="1" x14ac:dyDescent="0.2">
      <c r="A301" s="430"/>
      <c r="B301" s="393" t="s">
        <v>61</v>
      </c>
      <c r="C301" s="393" t="s">
        <v>6</v>
      </c>
      <c r="D301" s="371"/>
      <c r="E301" s="371"/>
      <c r="F301" s="393"/>
      <c r="G301" s="431"/>
      <c r="H301" s="431"/>
      <c r="I301" s="431"/>
      <c r="J301" s="397"/>
      <c r="K301" s="347"/>
      <c r="L301" s="347"/>
      <c r="M301" s="347"/>
      <c r="N301" s="330"/>
      <c r="O301" s="330"/>
      <c r="P301" s="330"/>
    </row>
    <row r="302" spans="1:16" ht="22.5" customHeight="1" x14ac:dyDescent="0.2">
      <c r="A302" s="428" t="s">
        <v>288</v>
      </c>
      <c r="B302" s="393" t="s">
        <v>145</v>
      </c>
      <c r="C302" s="393" t="s">
        <v>6</v>
      </c>
      <c r="D302" s="371" t="s">
        <v>206</v>
      </c>
      <c r="E302" s="371" t="s">
        <v>207</v>
      </c>
      <c r="F302" s="248" t="s">
        <v>1</v>
      </c>
      <c r="G302" s="243">
        <v>2434.6</v>
      </c>
      <c r="H302" s="243">
        <v>2432.3000000000002</v>
      </c>
      <c r="I302" s="245">
        <v>99.905528628932899</v>
      </c>
      <c r="J302" s="397" t="s">
        <v>1300</v>
      </c>
      <c r="K302" s="328">
        <v>290</v>
      </c>
      <c r="L302" s="347">
        <v>334</v>
      </c>
      <c r="M302" s="347" t="s">
        <v>1402</v>
      </c>
      <c r="N302" s="328" t="s">
        <v>200</v>
      </c>
      <c r="O302" s="328" t="s">
        <v>200</v>
      </c>
      <c r="P302" s="328" t="s">
        <v>200</v>
      </c>
    </row>
    <row r="303" spans="1:16" ht="45.75" customHeight="1" x14ac:dyDescent="0.2">
      <c r="A303" s="429"/>
      <c r="B303" s="393" t="s">
        <v>63</v>
      </c>
      <c r="C303" s="393" t="s">
        <v>6</v>
      </c>
      <c r="D303" s="371"/>
      <c r="E303" s="371"/>
      <c r="F303" s="240" t="s">
        <v>3</v>
      </c>
      <c r="G303" s="242">
        <v>662</v>
      </c>
      <c r="H303" s="242">
        <v>661.9</v>
      </c>
      <c r="I303" s="245">
        <v>99.984894259818731</v>
      </c>
      <c r="J303" s="397"/>
      <c r="K303" s="330"/>
      <c r="L303" s="347"/>
      <c r="M303" s="347"/>
      <c r="N303" s="329"/>
      <c r="O303" s="329"/>
      <c r="P303" s="329"/>
    </row>
    <row r="304" spans="1:16" ht="42" customHeight="1" x14ac:dyDescent="0.2">
      <c r="A304" s="430"/>
      <c r="B304" s="393" t="s">
        <v>63</v>
      </c>
      <c r="C304" s="393" t="s">
        <v>6</v>
      </c>
      <c r="D304" s="371"/>
      <c r="E304" s="371"/>
      <c r="F304" s="240" t="s">
        <v>4</v>
      </c>
      <c r="G304" s="242">
        <v>1772.6</v>
      </c>
      <c r="H304" s="242">
        <v>1770.4</v>
      </c>
      <c r="I304" s="245">
        <v>99.875888525330041</v>
      </c>
      <c r="J304" s="14" t="s">
        <v>1301</v>
      </c>
      <c r="K304" s="235">
        <v>0</v>
      </c>
      <c r="L304" s="235">
        <v>0</v>
      </c>
      <c r="M304" s="235" t="s">
        <v>360</v>
      </c>
      <c r="N304" s="330"/>
      <c r="O304" s="330"/>
      <c r="P304" s="330"/>
    </row>
    <row r="305" spans="1:16" ht="48.75" customHeight="1" x14ac:dyDescent="0.2">
      <c r="A305" s="391" t="s">
        <v>314</v>
      </c>
      <c r="B305" s="393" t="s">
        <v>143</v>
      </c>
      <c r="C305" s="393" t="s">
        <v>6</v>
      </c>
      <c r="D305" s="371" t="s">
        <v>206</v>
      </c>
      <c r="E305" s="371" t="s">
        <v>207</v>
      </c>
      <c r="F305" s="248" t="s">
        <v>1</v>
      </c>
      <c r="G305" s="243">
        <v>158329.70000000001</v>
      </c>
      <c r="H305" s="243">
        <v>157758.39999999999</v>
      </c>
      <c r="I305" s="245">
        <v>99.639170667284773</v>
      </c>
      <c r="J305" s="14" t="s">
        <v>287</v>
      </c>
      <c r="K305" s="235">
        <v>60</v>
      </c>
      <c r="L305" s="235">
        <v>60</v>
      </c>
      <c r="M305" s="235" t="s">
        <v>360</v>
      </c>
      <c r="N305" s="328" t="s">
        <v>200</v>
      </c>
      <c r="O305" s="328" t="s">
        <v>200</v>
      </c>
      <c r="P305" s="328" t="s">
        <v>200</v>
      </c>
    </row>
    <row r="306" spans="1:16" ht="99" customHeight="1" x14ac:dyDescent="0.2">
      <c r="A306" s="391"/>
      <c r="B306" s="393" t="s">
        <v>64</v>
      </c>
      <c r="C306" s="393" t="s">
        <v>6</v>
      </c>
      <c r="D306" s="371"/>
      <c r="E306" s="371"/>
      <c r="F306" s="240" t="s">
        <v>3</v>
      </c>
      <c r="G306" s="242">
        <v>158329.70000000001</v>
      </c>
      <c r="H306" s="242">
        <v>157758.39999999999</v>
      </c>
      <c r="I306" s="245">
        <v>99.639170667284773</v>
      </c>
      <c r="J306" s="14" t="s">
        <v>1302</v>
      </c>
      <c r="K306" s="235">
        <v>5</v>
      </c>
      <c r="L306" s="235">
        <v>8.0520130032508135</v>
      </c>
      <c r="M306" s="235" t="s">
        <v>1403</v>
      </c>
      <c r="N306" s="330"/>
      <c r="O306" s="330"/>
      <c r="P306" s="330"/>
    </row>
    <row r="307" spans="1:16" ht="50.25" customHeight="1" x14ac:dyDescent="0.2">
      <c r="A307" s="391" t="s">
        <v>315</v>
      </c>
      <c r="B307" s="393" t="s">
        <v>149</v>
      </c>
      <c r="C307" s="393" t="s">
        <v>6</v>
      </c>
      <c r="D307" s="371" t="s">
        <v>206</v>
      </c>
      <c r="E307" s="371" t="s">
        <v>207</v>
      </c>
      <c r="F307" s="248" t="s">
        <v>1</v>
      </c>
      <c r="G307" s="243">
        <v>391.5</v>
      </c>
      <c r="H307" s="243">
        <v>391.4</v>
      </c>
      <c r="I307" s="245">
        <v>99.974457215836523</v>
      </c>
      <c r="J307" s="14" t="s">
        <v>1296</v>
      </c>
      <c r="K307" s="235">
        <v>17</v>
      </c>
      <c r="L307" s="235">
        <v>17</v>
      </c>
      <c r="M307" s="235" t="s">
        <v>360</v>
      </c>
      <c r="N307" s="328" t="s">
        <v>200</v>
      </c>
      <c r="O307" s="328" t="s">
        <v>200</v>
      </c>
      <c r="P307" s="328" t="s">
        <v>200</v>
      </c>
    </row>
    <row r="308" spans="1:16" ht="49.5" customHeight="1" x14ac:dyDescent="0.2">
      <c r="A308" s="391"/>
      <c r="B308" s="393" t="s">
        <v>65</v>
      </c>
      <c r="C308" s="393" t="s">
        <v>6</v>
      </c>
      <c r="D308" s="371"/>
      <c r="E308" s="371"/>
      <c r="F308" s="240" t="s">
        <v>3</v>
      </c>
      <c r="G308" s="242">
        <v>391.5</v>
      </c>
      <c r="H308" s="242">
        <v>391.4</v>
      </c>
      <c r="I308" s="245">
        <v>99.974457215836523</v>
      </c>
      <c r="J308" s="14" t="s">
        <v>1297</v>
      </c>
      <c r="K308" s="235">
        <v>100</v>
      </c>
      <c r="L308" s="235">
        <v>100</v>
      </c>
      <c r="M308" s="235" t="s">
        <v>360</v>
      </c>
      <c r="N308" s="330"/>
      <c r="O308" s="330"/>
      <c r="P308" s="330"/>
    </row>
    <row r="309" spans="1:16" s="20" customFormat="1" ht="25.5" customHeight="1" x14ac:dyDescent="0.2">
      <c r="A309" s="375" t="s">
        <v>1343</v>
      </c>
      <c r="B309" s="379" t="s">
        <v>152</v>
      </c>
      <c r="C309" s="379" t="s">
        <v>6</v>
      </c>
      <c r="D309" s="381" t="s">
        <v>289</v>
      </c>
      <c r="E309" s="381" t="s">
        <v>207</v>
      </c>
      <c r="F309" s="240" t="s">
        <v>1</v>
      </c>
      <c r="G309" s="243">
        <v>24119.8</v>
      </c>
      <c r="H309" s="243">
        <v>23611.9</v>
      </c>
      <c r="I309" s="245">
        <v>97.894261146444009</v>
      </c>
      <c r="J309" s="397" t="s">
        <v>1247</v>
      </c>
      <c r="K309" s="371">
        <v>12</v>
      </c>
      <c r="L309" s="371">
        <v>12</v>
      </c>
      <c r="M309" s="371" t="s">
        <v>360</v>
      </c>
      <c r="N309" s="351" t="s">
        <v>200</v>
      </c>
      <c r="O309" s="351" t="s">
        <v>200</v>
      </c>
      <c r="P309" s="351" t="s">
        <v>200</v>
      </c>
    </row>
    <row r="310" spans="1:16" s="20" customFormat="1" ht="32.25" customHeight="1" x14ac:dyDescent="0.2">
      <c r="A310" s="376"/>
      <c r="B310" s="380"/>
      <c r="C310" s="380"/>
      <c r="D310" s="382"/>
      <c r="E310" s="382"/>
      <c r="F310" s="240" t="s">
        <v>3</v>
      </c>
      <c r="G310" s="242">
        <v>0</v>
      </c>
      <c r="H310" s="242">
        <v>0</v>
      </c>
      <c r="I310" s="245">
        <v>0</v>
      </c>
      <c r="J310" s="397"/>
      <c r="K310" s="371"/>
      <c r="L310" s="371"/>
      <c r="M310" s="371"/>
      <c r="N310" s="352"/>
      <c r="O310" s="352"/>
      <c r="P310" s="352"/>
    </row>
    <row r="311" spans="1:16" s="20" customFormat="1" ht="76.5" customHeight="1" x14ac:dyDescent="0.2">
      <c r="A311" s="385"/>
      <c r="B311" s="387"/>
      <c r="C311" s="387"/>
      <c r="D311" s="388"/>
      <c r="E311" s="388"/>
      <c r="F311" s="240" t="s">
        <v>4</v>
      </c>
      <c r="G311" s="242">
        <v>24119.8</v>
      </c>
      <c r="H311" s="242">
        <v>23611.9</v>
      </c>
      <c r="I311" s="245">
        <v>97.894261146444009</v>
      </c>
      <c r="J311" s="14" t="s">
        <v>1303</v>
      </c>
      <c r="K311" s="236">
        <v>100</v>
      </c>
      <c r="L311" s="236">
        <v>100</v>
      </c>
      <c r="M311" s="236" t="s">
        <v>360</v>
      </c>
      <c r="N311" s="353"/>
      <c r="O311" s="353"/>
      <c r="P311" s="353"/>
    </row>
    <row r="312" spans="1:16" s="20" customFormat="1" ht="61.5" customHeight="1" x14ac:dyDescent="0.2">
      <c r="A312" s="375" t="s">
        <v>316</v>
      </c>
      <c r="B312" s="379" t="s">
        <v>1344</v>
      </c>
      <c r="C312" s="379" t="s">
        <v>6</v>
      </c>
      <c r="D312" s="381" t="s">
        <v>289</v>
      </c>
      <c r="E312" s="381" t="s">
        <v>207</v>
      </c>
      <c r="F312" s="240" t="s">
        <v>1</v>
      </c>
      <c r="G312" s="243">
        <v>97023.8</v>
      </c>
      <c r="H312" s="243">
        <v>96426.5</v>
      </c>
      <c r="I312" s="245">
        <v>99.384377853681258</v>
      </c>
      <c r="J312" s="14" t="s">
        <v>1338</v>
      </c>
      <c r="K312" s="235">
        <v>88</v>
      </c>
      <c r="L312" s="235">
        <v>88</v>
      </c>
      <c r="M312" s="235" t="s">
        <v>360</v>
      </c>
      <c r="N312" s="328" t="s">
        <v>200</v>
      </c>
      <c r="O312" s="328" t="s">
        <v>200</v>
      </c>
      <c r="P312" s="328" t="s">
        <v>200</v>
      </c>
    </row>
    <row r="313" spans="1:16" s="20" customFormat="1" ht="61.5" customHeight="1" x14ac:dyDescent="0.2">
      <c r="A313" s="376"/>
      <c r="B313" s="380"/>
      <c r="C313" s="380"/>
      <c r="D313" s="382"/>
      <c r="E313" s="382"/>
      <c r="F313" s="240" t="s">
        <v>3</v>
      </c>
      <c r="G313" s="242">
        <v>97023.8</v>
      </c>
      <c r="H313" s="242">
        <v>96426.5</v>
      </c>
      <c r="I313" s="245">
        <v>99.384377853681258</v>
      </c>
      <c r="J313" s="395" t="s">
        <v>1340</v>
      </c>
      <c r="K313" s="328">
        <v>100</v>
      </c>
      <c r="L313" s="328">
        <v>100</v>
      </c>
      <c r="M313" s="328" t="s">
        <v>360</v>
      </c>
      <c r="N313" s="329"/>
      <c r="O313" s="329"/>
      <c r="P313" s="329"/>
    </row>
    <row r="314" spans="1:16" s="20" customFormat="1" ht="61.5" customHeight="1" x14ac:dyDescent="0.2">
      <c r="A314" s="385"/>
      <c r="B314" s="387"/>
      <c r="C314" s="387"/>
      <c r="D314" s="388"/>
      <c r="E314" s="388"/>
      <c r="F314" s="240" t="s">
        <v>4</v>
      </c>
      <c r="G314" s="242">
        <v>0</v>
      </c>
      <c r="H314" s="242">
        <v>0</v>
      </c>
      <c r="I314" s="245">
        <v>0</v>
      </c>
      <c r="J314" s="396"/>
      <c r="K314" s="330"/>
      <c r="L314" s="330"/>
      <c r="M314" s="330"/>
      <c r="N314" s="330"/>
      <c r="O314" s="330"/>
      <c r="P314" s="330"/>
    </row>
    <row r="315" spans="1:16" s="20" customFormat="1" ht="113.25" customHeight="1" x14ac:dyDescent="0.2">
      <c r="A315" s="375" t="s">
        <v>317</v>
      </c>
      <c r="B315" s="379" t="s">
        <v>153</v>
      </c>
      <c r="C315" s="379" t="s">
        <v>6</v>
      </c>
      <c r="D315" s="381" t="s">
        <v>289</v>
      </c>
      <c r="E315" s="381" t="s">
        <v>207</v>
      </c>
      <c r="F315" s="240" t="s">
        <v>1</v>
      </c>
      <c r="G315" s="243">
        <v>977082.4</v>
      </c>
      <c r="H315" s="243">
        <v>837210.1</v>
      </c>
      <c r="I315" s="245">
        <v>85.684697626320968</v>
      </c>
      <c r="J315" s="14" t="s">
        <v>1338</v>
      </c>
      <c r="K315" s="235">
        <v>96</v>
      </c>
      <c r="L315" s="235">
        <v>96</v>
      </c>
      <c r="M315" s="235" t="s">
        <v>334</v>
      </c>
      <c r="N315" s="328" t="s">
        <v>200</v>
      </c>
      <c r="O315" s="328" t="s">
        <v>200</v>
      </c>
      <c r="P315" s="328" t="s">
        <v>200</v>
      </c>
    </row>
    <row r="316" spans="1:16" s="20" customFormat="1" ht="47.25" customHeight="1" x14ac:dyDescent="0.2">
      <c r="A316" s="376"/>
      <c r="B316" s="380"/>
      <c r="C316" s="380"/>
      <c r="D316" s="382"/>
      <c r="E316" s="382"/>
      <c r="F316" s="240" t="s">
        <v>3</v>
      </c>
      <c r="G316" s="242">
        <v>0</v>
      </c>
      <c r="H316" s="242">
        <v>0</v>
      </c>
      <c r="I316" s="245">
        <v>0</v>
      </c>
      <c r="J316" s="395" t="s">
        <v>1340</v>
      </c>
      <c r="K316" s="328">
        <v>100</v>
      </c>
      <c r="L316" s="328">
        <v>100</v>
      </c>
      <c r="M316" s="369" t="s">
        <v>360</v>
      </c>
      <c r="N316" s="329"/>
      <c r="O316" s="329"/>
      <c r="P316" s="329"/>
    </row>
    <row r="317" spans="1:16" s="20" customFormat="1" ht="45" customHeight="1" x14ac:dyDescent="0.2">
      <c r="A317" s="385"/>
      <c r="B317" s="387"/>
      <c r="C317" s="387"/>
      <c r="D317" s="388"/>
      <c r="E317" s="388"/>
      <c r="F317" s="240" t="s">
        <v>4</v>
      </c>
      <c r="G317" s="242">
        <v>977082.4</v>
      </c>
      <c r="H317" s="242">
        <v>837210.1</v>
      </c>
      <c r="I317" s="245">
        <v>85.684697626320968</v>
      </c>
      <c r="J317" s="396"/>
      <c r="K317" s="330"/>
      <c r="L317" s="330"/>
      <c r="M317" s="370"/>
      <c r="N317" s="330"/>
      <c r="O317" s="330"/>
      <c r="P317" s="330"/>
    </row>
    <row r="318" spans="1:16" s="20" customFormat="1" ht="106.5" customHeight="1" x14ac:dyDescent="0.2">
      <c r="A318" s="375" t="s">
        <v>318</v>
      </c>
      <c r="B318" s="379" t="s">
        <v>154</v>
      </c>
      <c r="C318" s="379" t="s">
        <v>6</v>
      </c>
      <c r="D318" s="381" t="s">
        <v>289</v>
      </c>
      <c r="E318" s="381" t="s">
        <v>207</v>
      </c>
      <c r="F318" s="240" t="s">
        <v>1</v>
      </c>
      <c r="G318" s="243">
        <v>2078970.7</v>
      </c>
      <c r="H318" s="243">
        <v>1750940</v>
      </c>
      <c r="I318" s="245">
        <v>84.221485180142281</v>
      </c>
      <c r="J318" s="14" t="s">
        <v>1338</v>
      </c>
      <c r="K318" s="235">
        <v>59</v>
      </c>
      <c r="L318" s="235">
        <v>59</v>
      </c>
      <c r="M318" s="235" t="s">
        <v>334</v>
      </c>
      <c r="N318" s="328" t="s">
        <v>200</v>
      </c>
      <c r="O318" s="328" t="s">
        <v>200</v>
      </c>
      <c r="P318" s="328" t="s">
        <v>200</v>
      </c>
    </row>
    <row r="319" spans="1:16" s="20" customFormat="1" ht="48" customHeight="1" x14ac:dyDescent="0.2">
      <c r="A319" s="376"/>
      <c r="B319" s="380"/>
      <c r="C319" s="380"/>
      <c r="D319" s="382"/>
      <c r="E319" s="382"/>
      <c r="F319" s="240" t="s">
        <v>3</v>
      </c>
      <c r="G319" s="242">
        <v>0</v>
      </c>
      <c r="H319" s="242">
        <v>0</v>
      </c>
      <c r="I319" s="245">
        <v>0</v>
      </c>
      <c r="J319" s="395" t="s">
        <v>1345</v>
      </c>
      <c r="K319" s="328">
        <v>100</v>
      </c>
      <c r="L319" s="328">
        <v>100</v>
      </c>
      <c r="M319" s="369" t="s">
        <v>360</v>
      </c>
      <c r="N319" s="329"/>
      <c r="O319" s="329"/>
      <c r="P319" s="329"/>
    </row>
    <row r="320" spans="1:16" s="20" customFormat="1" ht="48" customHeight="1" x14ac:dyDescent="0.2">
      <c r="A320" s="385"/>
      <c r="B320" s="387"/>
      <c r="C320" s="387"/>
      <c r="D320" s="388"/>
      <c r="E320" s="388"/>
      <c r="F320" s="240" t="s">
        <v>4</v>
      </c>
      <c r="G320" s="242">
        <v>2078970.7</v>
      </c>
      <c r="H320" s="242">
        <v>1750940</v>
      </c>
      <c r="I320" s="245">
        <v>84.221485180142281</v>
      </c>
      <c r="J320" s="396"/>
      <c r="K320" s="330"/>
      <c r="L320" s="330"/>
      <c r="M320" s="370"/>
      <c r="N320" s="330"/>
      <c r="O320" s="330"/>
      <c r="P320" s="330"/>
    </row>
    <row r="321" spans="1:16" s="20" customFormat="1" ht="64.5" customHeight="1" x14ac:dyDescent="0.2">
      <c r="A321" s="375" t="s">
        <v>319</v>
      </c>
      <c r="B321" s="379" t="s">
        <v>156</v>
      </c>
      <c r="C321" s="379" t="s">
        <v>6</v>
      </c>
      <c r="D321" s="381" t="s">
        <v>289</v>
      </c>
      <c r="E321" s="381" t="s">
        <v>207</v>
      </c>
      <c r="F321" s="240" t="s">
        <v>1</v>
      </c>
      <c r="G321" s="243">
        <v>130973</v>
      </c>
      <c r="H321" s="243">
        <v>130811</v>
      </c>
      <c r="I321" s="245">
        <v>99.876310384583078</v>
      </c>
      <c r="J321" s="14" t="s">
        <v>1338</v>
      </c>
      <c r="K321" s="235">
        <v>85</v>
      </c>
      <c r="L321" s="235">
        <v>85</v>
      </c>
      <c r="M321" s="235" t="s">
        <v>360</v>
      </c>
      <c r="N321" s="328" t="s">
        <v>200</v>
      </c>
      <c r="O321" s="328" t="s">
        <v>200</v>
      </c>
      <c r="P321" s="328" t="s">
        <v>200</v>
      </c>
    </row>
    <row r="322" spans="1:16" s="20" customFormat="1" ht="60" customHeight="1" x14ac:dyDescent="0.2">
      <c r="A322" s="376"/>
      <c r="B322" s="380"/>
      <c r="C322" s="380"/>
      <c r="D322" s="382"/>
      <c r="E322" s="382"/>
      <c r="F322" s="240" t="s">
        <v>3</v>
      </c>
      <c r="G322" s="242">
        <v>0</v>
      </c>
      <c r="H322" s="242">
        <v>0</v>
      </c>
      <c r="I322" s="245">
        <v>0</v>
      </c>
      <c r="J322" s="395" t="s">
        <v>1340</v>
      </c>
      <c r="K322" s="328">
        <v>100</v>
      </c>
      <c r="L322" s="328">
        <v>100</v>
      </c>
      <c r="M322" s="328" t="s">
        <v>360</v>
      </c>
      <c r="N322" s="329"/>
      <c r="O322" s="329"/>
      <c r="P322" s="329"/>
    </row>
    <row r="323" spans="1:16" s="20" customFormat="1" ht="61.5" customHeight="1" x14ac:dyDescent="0.2">
      <c r="A323" s="385"/>
      <c r="B323" s="387"/>
      <c r="C323" s="387"/>
      <c r="D323" s="388"/>
      <c r="E323" s="388"/>
      <c r="F323" s="240" t="s">
        <v>4</v>
      </c>
      <c r="G323" s="242">
        <v>130973</v>
      </c>
      <c r="H323" s="242">
        <v>130811</v>
      </c>
      <c r="I323" s="245">
        <v>99.876310384583078</v>
      </c>
      <c r="J323" s="396"/>
      <c r="K323" s="330"/>
      <c r="L323" s="330"/>
      <c r="M323" s="330"/>
      <c r="N323" s="330"/>
      <c r="O323" s="330"/>
      <c r="P323" s="330"/>
    </row>
    <row r="324" spans="1:16" s="20" customFormat="1" ht="57.75" customHeight="1" x14ac:dyDescent="0.2">
      <c r="A324" s="375" t="s">
        <v>320</v>
      </c>
      <c r="B324" s="379" t="s">
        <v>155</v>
      </c>
      <c r="C324" s="379" t="s">
        <v>6</v>
      </c>
      <c r="D324" s="381" t="s">
        <v>289</v>
      </c>
      <c r="E324" s="381" t="s">
        <v>207</v>
      </c>
      <c r="F324" s="240" t="s">
        <v>1</v>
      </c>
      <c r="G324" s="243">
        <v>148599.4</v>
      </c>
      <c r="H324" s="243">
        <v>147237.20000000001</v>
      </c>
      <c r="I324" s="245">
        <v>99.083307200432856</v>
      </c>
      <c r="J324" s="14" t="s">
        <v>1338</v>
      </c>
      <c r="K324" s="233">
        <v>94</v>
      </c>
      <c r="L324" s="233">
        <v>94</v>
      </c>
      <c r="M324" s="425" t="s">
        <v>333</v>
      </c>
      <c r="N324" s="328" t="s">
        <v>200</v>
      </c>
      <c r="O324" s="328" t="s">
        <v>200</v>
      </c>
      <c r="P324" s="328" t="s">
        <v>200</v>
      </c>
    </row>
    <row r="325" spans="1:16" s="20" customFormat="1" ht="48" customHeight="1" x14ac:dyDescent="0.2">
      <c r="A325" s="376"/>
      <c r="B325" s="380"/>
      <c r="C325" s="380"/>
      <c r="D325" s="382"/>
      <c r="E325" s="382"/>
      <c r="F325" s="240" t="s">
        <v>3</v>
      </c>
      <c r="G325" s="242">
        <v>0</v>
      </c>
      <c r="H325" s="242">
        <v>0</v>
      </c>
      <c r="I325" s="245">
        <v>0</v>
      </c>
      <c r="J325" s="395" t="s">
        <v>1340</v>
      </c>
      <c r="K325" s="328">
        <v>100</v>
      </c>
      <c r="L325" s="328">
        <v>100</v>
      </c>
      <c r="M325" s="426"/>
      <c r="N325" s="329"/>
      <c r="O325" s="329"/>
      <c r="P325" s="329"/>
    </row>
    <row r="326" spans="1:16" s="20" customFormat="1" ht="93" customHeight="1" x14ac:dyDescent="0.2">
      <c r="A326" s="385"/>
      <c r="B326" s="387"/>
      <c r="C326" s="387"/>
      <c r="D326" s="388"/>
      <c r="E326" s="388"/>
      <c r="F326" s="240" t="s">
        <v>4</v>
      </c>
      <c r="G326" s="242">
        <v>148599.4</v>
      </c>
      <c r="H326" s="242">
        <v>147237.20000000001</v>
      </c>
      <c r="I326" s="245">
        <v>99.083307200432856</v>
      </c>
      <c r="J326" s="396"/>
      <c r="K326" s="330"/>
      <c r="L326" s="330"/>
      <c r="M326" s="427"/>
      <c r="N326" s="330"/>
      <c r="O326" s="330"/>
      <c r="P326" s="330"/>
    </row>
    <row r="327" spans="1:16" s="20" customFormat="1" ht="48" customHeight="1" x14ac:dyDescent="0.2">
      <c r="A327" s="375" t="s">
        <v>321</v>
      </c>
      <c r="B327" s="379" t="s">
        <v>150</v>
      </c>
      <c r="C327" s="379" t="s">
        <v>6</v>
      </c>
      <c r="D327" s="381" t="s">
        <v>290</v>
      </c>
      <c r="E327" s="381" t="s">
        <v>207</v>
      </c>
      <c r="F327" s="240" t="s">
        <v>1</v>
      </c>
      <c r="G327" s="243">
        <v>5198.2</v>
      </c>
      <c r="H327" s="243">
        <v>3825</v>
      </c>
      <c r="I327" s="245">
        <v>73.583163402716323</v>
      </c>
      <c r="J327" s="17" t="s">
        <v>1271</v>
      </c>
      <c r="K327" s="22">
        <v>1</v>
      </c>
      <c r="L327" s="22">
        <v>1</v>
      </c>
      <c r="M327" s="22" t="s">
        <v>360</v>
      </c>
      <c r="N327" s="372" t="s">
        <v>200</v>
      </c>
      <c r="O327" s="372" t="s">
        <v>200</v>
      </c>
      <c r="P327" s="372" t="s">
        <v>200</v>
      </c>
    </row>
    <row r="328" spans="1:16" s="20" customFormat="1" ht="48" customHeight="1" x14ac:dyDescent="0.2">
      <c r="A328" s="376"/>
      <c r="B328" s="380"/>
      <c r="C328" s="380"/>
      <c r="D328" s="382"/>
      <c r="E328" s="382"/>
      <c r="F328" s="240" t="s">
        <v>3</v>
      </c>
      <c r="G328" s="242">
        <v>5198.2</v>
      </c>
      <c r="H328" s="242">
        <v>3825</v>
      </c>
      <c r="I328" s="245">
        <v>73.583163402716323</v>
      </c>
      <c r="J328" s="423" t="s">
        <v>1304</v>
      </c>
      <c r="K328" s="372">
        <v>100</v>
      </c>
      <c r="L328" s="372">
        <v>100</v>
      </c>
      <c r="M328" s="372" t="s">
        <v>360</v>
      </c>
      <c r="N328" s="373"/>
      <c r="O328" s="373"/>
      <c r="P328" s="373"/>
    </row>
    <row r="329" spans="1:16" s="20" customFormat="1" ht="78" customHeight="1" x14ac:dyDescent="0.2">
      <c r="A329" s="385"/>
      <c r="B329" s="387"/>
      <c r="C329" s="387"/>
      <c r="D329" s="388"/>
      <c r="E329" s="388"/>
      <c r="F329" s="240" t="s">
        <v>4</v>
      </c>
      <c r="G329" s="242">
        <v>0</v>
      </c>
      <c r="H329" s="242">
        <v>0</v>
      </c>
      <c r="I329" s="245">
        <v>0</v>
      </c>
      <c r="J329" s="424"/>
      <c r="K329" s="374"/>
      <c r="L329" s="374"/>
      <c r="M329" s="374"/>
      <c r="N329" s="374"/>
      <c r="O329" s="374"/>
      <c r="P329" s="374"/>
    </row>
    <row r="330" spans="1:16" s="20" customFormat="1" ht="72.75" customHeight="1" x14ac:dyDescent="0.2">
      <c r="A330" s="375" t="s">
        <v>323</v>
      </c>
      <c r="B330" s="379" t="s">
        <v>130</v>
      </c>
      <c r="C330" s="379" t="s">
        <v>6</v>
      </c>
      <c r="D330" s="381" t="s">
        <v>290</v>
      </c>
      <c r="E330" s="381" t="s">
        <v>207</v>
      </c>
      <c r="F330" s="240" t="s">
        <v>1</v>
      </c>
      <c r="G330" s="243">
        <v>34201.1</v>
      </c>
      <c r="H330" s="243">
        <v>34200.9</v>
      </c>
      <c r="I330" s="245">
        <v>99.999415223486977</v>
      </c>
      <c r="J330" s="17" t="s">
        <v>1305</v>
      </c>
      <c r="K330" s="235">
        <v>1</v>
      </c>
      <c r="L330" s="235">
        <v>1</v>
      </c>
      <c r="M330" s="21" t="s">
        <v>360</v>
      </c>
      <c r="N330" s="328" t="s">
        <v>200</v>
      </c>
      <c r="O330" s="328" t="s">
        <v>200</v>
      </c>
      <c r="P330" s="328" t="s">
        <v>200</v>
      </c>
    </row>
    <row r="331" spans="1:16" s="20" customFormat="1" ht="48" customHeight="1" x14ac:dyDescent="0.2">
      <c r="A331" s="376"/>
      <c r="B331" s="380"/>
      <c r="C331" s="380"/>
      <c r="D331" s="382"/>
      <c r="E331" s="382"/>
      <c r="F331" s="240" t="s">
        <v>3</v>
      </c>
      <c r="G331" s="242">
        <v>34201.1</v>
      </c>
      <c r="H331" s="242">
        <v>34200.9</v>
      </c>
      <c r="I331" s="245">
        <v>99.999415223486977</v>
      </c>
      <c r="J331" s="383" t="s">
        <v>1306</v>
      </c>
      <c r="K331" s="328">
        <v>100</v>
      </c>
      <c r="L331" s="328">
        <v>100</v>
      </c>
      <c r="M331" s="369" t="s">
        <v>360</v>
      </c>
      <c r="N331" s="329"/>
      <c r="O331" s="329"/>
      <c r="P331" s="329"/>
    </row>
    <row r="332" spans="1:16" s="20" customFormat="1" ht="48" customHeight="1" x14ac:dyDescent="0.2">
      <c r="A332" s="385"/>
      <c r="B332" s="387"/>
      <c r="C332" s="387"/>
      <c r="D332" s="388"/>
      <c r="E332" s="388"/>
      <c r="F332" s="240" t="s">
        <v>4</v>
      </c>
      <c r="G332" s="242">
        <v>0</v>
      </c>
      <c r="H332" s="242">
        <v>0</v>
      </c>
      <c r="I332" s="245">
        <v>0</v>
      </c>
      <c r="J332" s="384"/>
      <c r="K332" s="330"/>
      <c r="L332" s="330"/>
      <c r="M332" s="370"/>
      <c r="N332" s="330"/>
      <c r="O332" s="330"/>
      <c r="P332" s="330"/>
    </row>
    <row r="333" spans="1:16" s="20" customFormat="1" ht="60" customHeight="1" x14ac:dyDescent="0.2">
      <c r="A333" s="375" t="s">
        <v>322</v>
      </c>
      <c r="B333" s="377" t="s">
        <v>1346</v>
      </c>
      <c r="C333" s="379" t="s">
        <v>6</v>
      </c>
      <c r="D333" s="381" t="s">
        <v>290</v>
      </c>
      <c r="E333" s="381" t="s">
        <v>207</v>
      </c>
      <c r="F333" s="240" t="s">
        <v>1</v>
      </c>
      <c r="G333" s="243">
        <v>8620</v>
      </c>
      <c r="H333" s="243">
        <v>8620</v>
      </c>
      <c r="I333" s="245">
        <v>100</v>
      </c>
      <c r="J333" s="14" t="s">
        <v>1348</v>
      </c>
      <c r="K333" s="235">
        <v>1</v>
      </c>
      <c r="L333" s="235">
        <v>1</v>
      </c>
      <c r="M333" s="235" t="s">
        <v>360</v>
      </c>
      <c r="N333" s="328" t="s">
        <v>200</v>
      </c>
      <c r="O333" s="328" t="s">
        <v>200</v>
      </c>
      <c r="P333" s="328" t="s">
        <v>200</v>
      </c>
    </row>
    <row r="334" spans="1:16" s="20" customFormat="1" ht="48" customHeight="1" x14ac:dyDescent="0.2">
      <c r="A334" s="376"/>
      <c r="B334" s="378"/>
      <c r="C334" s="380"/>
      <c r="D334" s="382"/>
      <c r="E334" s="382"/>
      <c r="F334" s="240" t="s">
        <v>3</v>
      </c>
      <c r="G334" s="242">
        <v>8620</v>
      </c>
      <c r="H334" s="242">
        <v>8620</v>
      </c>
      <c r="I334" s="245">
        <v>100</v>
      </c>
      <c r="J334" s="383" t="s">
        <v>1347</v>
      </c>
      <c r="K334" s="328">
        <v>100</v>
      </c>
      <c r="L334" s="328">
        <v>100</v>
      </c>
      <c r="M334" s="328" t="s">
        <v>360</v>
      </c>
      <c r="N334" s="329"/>
      <c r="O334" s="329"/>
      <c r="P334" s="329"/>
    </row>
    <row r="335" spans="1:16" s="20" customFormat="1" ht="48" customHeight="1" x14ac:dyDescent="0.2">
      <c r="A335" s="376"/>
      <c r="B335" s="378"/>
      <c r="C335" s="380"/>
      <c r="D335" s="382"/>
      <c r="E335" s="382"/>
      <c r="F335" s="237" t="s">
        <v>4</v>
      </c>
      <c r="G335" s="242">
        <v>0</v>
      </c>
      <c r="H335" s="242">
        <v>0</v>
      </c>
      <c r="I335" s="245">
        <v>0</v>
      </c>
      <c r="J335" s="384"/>
      <c r="K335" s="330"/>
      <c r="L335" s="330"/>
      <c r="M335" s="330"/>
      <c r="N335" s="330"/>
      <c r="O335" s="330"/>
      <c r="P335" s="330"/>
    </row>
    <row r="336" spans="1:16" s="20" customFormat="1" ht="41.25" customHeight="1" x14ac:dyDescent="0.2">
      <c r="A336" s="375" t="s">
        <v>324</v>
      </c>
      <c r="B336" s="377" t="s">
        <v>291</v>
      </c>
      <c r="C336" s="379" t="s">
        <v>6</v>
      </c>
      <c r="D336" s="381" t="s">
        <v>290</v>
      </c>
      <c r="E336" s="381" t="s">
        <v>207</v>
      </c>
      <c r="F336" s="240" t="s">
        <v>1</v>
      </c>
      <c r="G336" s="243">
        <v>956000</v>
      </c>
      <c r="H336" s="243">
        <v>955992.7</v>
      </c>
      <c r="I336" s="245">
        <v>99.999236401673627</v>
      </c>
      <c r="J336" s="383" t="s">
        <v>1307</v>
      </c>
      <c r="K336" s="328">
        <v>1195</v>
      </c>
      <c r="L336" s="328">
        <v>1195</v>
      </c>
      <c r="M336" s="369" t="s">
        <v>360</v>
      </c>
      <c r="N336" s="328" t="s">
        <v>200</v>
      </c>
      <c r="O336" s="328" t="s">
        <v>200</v>
      </c>
      <c r="P336" s="328" t="s">
        <v>200</v>
      </c>
    </row>
    <row r="337" spans="1:16" s="20" customFormat="1" ht="38.25" customHeight="1" x14ac:dyDescent="0.2">
      <c r="A337" s="376"/>
      <c r="B337" s="378"/>
      <c r="C337" s="380"/>
      <c r="D337" s="382"/>
      <c r="E337" s="382"/>
      <c r="F337" s="240" t="s">
        <v>3</v>
      </c>
      <c r="G337" s="242">
        <v>0</v>
      </c>
      <c r="H337" s="242">
        <v>0</v>
      </c>
      <c r="I337" s="245">
        <v>0</v>
      </c>
      <c r="J337" s="384"/>
      <c r="K337" s="330"/>
      <c r="L337" s="330"/>
      <c r="M337" s="370"/>
      <c r="N337" s="329"/>
      <c r="O337" s="329"/>
      <c r="P337" s="329"/>
    </row>
    <row r="338" spans="1:16" s="20" customFormat="1" ht="57.75" customHeight="1" x14ac:dyDescent="0.2">
      <c r="A338" s="376"/>
      <c r="B338" s="378"/>
      <c r="C338" s="380"/>
      <c r="D338" s="382"/>
      <c r="E338" s="382"/>
      <c r="F338" s="379" t="s">
        <v>4</v>
      </c>
      <c r="G338" s="389">
        <v>956000</v>
      </c>
      <c r="H338" s="389">
        <v>955992.7</v>
      </c>
      <c r="I338" s="434">
        <v>99.999236401673627</v>
      </c>
      <c r="J338" s="383" t="s">
        <v>1308</v>
      </c>
      <c r="K338" s="328">
        <v>100</v>
      </c>
      <c r="L338" s="328">
        <v>100</v>
      </c>
      <c r="M338" s="369" t="s">
        <v>360</v>
      </c>
      <c r="N338" s="329"/>
      <c r="O338" s="329"/>
      <c r="P338" s="329"/>
    </row>
    <row r="339" spans="1:16" s="20" customFormat="1" ht="46.5" customHeight="1" x14ac:dyDescent="0.2">
      <c r="A339" s="385"/>
      <c r="B339" s="386"/>
      <c r="C339" s="387"/>
      <c r="D339" s="388"/>
      <c r="E339" s="388"/>
      <c r="F339" s="387"/>
      <c r="G339" s="390"/>
      <c r="H339" s="390"/>
      <c r="I339" s="436"/>
      <c r="J339" s="384"/>
      <c r="K339" s="330"/>
      <c r="L339" s="330"/>
      <c r="M339" s="370"/>
      <c r="N339" s="330"/>
      <c r="O339" s="330"/>
      <c r="P339" s="330"/>
    </row>
    <row r="340" spans="1:16" s="20" customFormat="1" ht="78" customHeight="1" x14ac:dyDescent="0.2">
      <c r="A340" s="375" t="s">
        <v>325</v>
      </c>
      <c r="B340" s="377" t="s">
        <v>292</v>
      </c>
      <c r="C340" s="379" t="s">
        <v>6</v>
      </c>
      <c r="D340" s="381" t="s">
        <v>293</v>
      </c>
      <c r="E340" s="381" t="s">
        <v>207</v>
      </c>
      <c r="F340" s="240" t="s">
        <v>1</v>
      </c>
      <c r="G340" s="243">
        <v>60791.520000000004</v>
      </c>
      <c r="H340" s="243">
        <v>60791.3</v>
      </c>
      <c r="I340" s="245">
        <v>99.999638107420239</v>
      </c>
      <c r="J340" s="14" t="s">
        <v>1309</v>
      </c>
      <c r="K340" s="236">
        <v>6</v>
      </c>
      <c r="L340" s="236">
        <v>6</v>
      </c>
      <c r="M340" s="328"/>
      <c r="N340" s="328" t="s">
        <v>200</v>
      </c>
      <c r="O340" s="328" t="s">
        <v>200</v>
      </c>
      <c r="P340" s="328" t="s">
        <v>200</v>
      </c>
    </row>
    <row r="341" spans="1:16" s="20" customFormat="1" ht="48" customHeight="1" x14ac:dyDescent="0.2">
      <c r="A341" s="376"/>
      <c r="B341" s="378"/>
      <c r="C341" s="380"/>
      <c r="D341" s="382"/>
      <c r="E341" s="382"/>
      <c r="F341" s="240" t="s">
        <v>3</v>
      </c>
      <c r="G341" s="242">
        <v>60791.520000000004</v>
      </c>
      <c r="H341" s="242">
        <v>60791.3</v>
      </c>
      <c r="I341" s="245">
        <v>99.999638107420239</v>
      </c>
      <c r="J341" s="383" t="s">
        <v>1310</v>
      </c>
      <c r="K341" s="351">
        <v>100</v>
      </c>
      <c r="L341" s="351">
        <v>100</v>
      </c>
      <c r="M341" s="329"/>
      <c r="N341" s="329"/>
      <c r="O341" s="329"/>
      <c r="P341" s="329"/>
    </row>
    <row r="342" spans="1:16" s="20" customFormat="1" ht="48" customHeight="1" x14ac:dyDescent="0.2">
      <c r="A342" s="385"/>
      <c r="B342" s="386"/>
      <c r="C342" s="387"/>
      <c r="D342" s="388"/>
      <c r="E342" s="388"/>
      <c r="F342" s="240" t="s">
        <v>4</v>
      </c>
      <c r="G342" s="242">
        <v>0</v>
      </c>
      <c r="H342" s="242">
        <v>0</v>
      </c>
      <c r="I342" s="245">
        <v>0</v>
      </c>
      <c r="J342" s="384"/>
      <c r="K342" s="353"/>
      <c r="L342" s="353"/>
      <c r="M342" s="330"/>
      <c r="N342" s="330"/>
      <c r="O342" s="330"/>
      <c r="P342" s="330"/>
    </row>
    <row r="343" spans="1:16" s="20" customFormat="1" ht="89.25" customHeight="1" x14ac:dyDescent="0.2">
      <c r="A343" s="375" t="s">
        <v>326</v>
      </c>
      <c r="B343" s="377" t="s">
        <v>1349</v>
      </c>
      <c r="C343" s="379" t="s">
        <v>6</v>
      </c>
      <c r="D343" s="381" t="s">
        <v>290</v>
      </c>
      <c r="E343" s="381" t="s">
        <v>207</v>
      </c>
      <c r="F343" s="240" t="s">
        <v>1</v>
      </c>
      <c r="G343" s="243">
        <v>472372.185</v>
      </c>
      <c r="H343" s="243">
        <v>471982</v>
      </c>
      <c r="I343" s="245">
        <v>99.917398819746339</v>
      </c>
      <c r="J343" s="14" t="s">
        <v>1311</v>
      </c>
      <c r="K343" s="235">
        <v>7</v>
      </c>
      <c r="L343" s="235">
        <v>85</v>
      </c>
      <c r="M343" s="233" t="s">
        <v>1404</v>
      </c>
      <c r="N343" s="328" t="s">
        <v>200</v>
      </c>
      <c r="O343" s="328" t="s">
        <v>200</v>
      </c>
      <c r="P343" s="328" t="s">
        <v>200</v>
      </c>
    </row>
    <row r="344" spans="1:16" s="20" customFormat="1" ht="48" customHeight="1" x14ac:dyDescent="0.2">
      <c r="A344" s="376"/>
      <c r="B344" s="378"/>
      <c r="C344" s="380"/>
      <c r="D344" s="382"/>
      <c r="E344" s="382"/>
      <c r="F344" s="240" t="s">
        <v>3</v>
      </c>
      <c r="G344" s="242">
        <v>472372.185</v>
      </c>
      <c r="H344" s="242">
        <v>471982</v>
      </c>
      <c r="I344" s="245">
        <v>99.917398819746339</v>
      </c>
      <c r="J344" s="383" t="s">
        <v>1312</v>
      </c>
      <c r="K344" s="328">
        <v>100</v>
      </c>
      <c r="L344" s="328">
        <v>100</v>
      </c>
      <c r="M344" s="328" t="s">
        <v>360</v>
      </c>
      <c r="N344" s="329"/>
      <c r="O344" s="329"/>
      <c r="P344" s="329"/>
    </row>
    <row r="345" spans="1:16" s="20" customFormat="1" ht="48" customHeight="1" x14ac:dyDescent="0.2">
      <c r="A345" s="376"/>
      <c r="B345" s="378"/>
      <c r="C345" s="380"/>
      <c r="D345" s="382"/>
      <c r="E345" s="382"/>
      <c r="F345" s="237" t="s">
        <v>4</v>
      </c>
      <c r="G345" s="242">
        <v>0</v>
      </c>
      <c r="H345" s="242">
        <v>0</v>
      </c>
      <c r="I345" s="245">
        <v>0</v>
      </c>
      <c r="J345" s="384"/>
      <c r="K345" s="330"/>
      <c r="L345" s="330"/>
      <c r="M345" s="330"/>
      <c r="N345" s="330"/>
      <c r="O345" s="330"/>
      <c r="P345" s="330"/>
    </row>
    <row r="346" spans="1:16" s="20" customFormat="1" ht="109.5" customHeight="1" x14ac:dyDescent="0.2">
      <c r="A346" s="375" t="s">
        <v>327</v>
      </c>
      <c r="B346" s="377" t="s">
        <v>134</v>
      </c>
      <c r="C346" s="379" t="s">
        <v>6</v>
      </c>
      <c r="D346" s="381" t="s">
        <v>290</v>
      </c>
      <c r="E346" s="381" t="s">
        <v>207</v>
      </c>
      <c r="F346" s="240" t="s">
        <v>1</v>
      </c>
      <c r="G346" s="243">
        <v>13502.2</v>
      </c>
      <c r="H346" s="243">
        <v>13177.8</v>
      </c>
      <c r="I346" s="245">
        <v>97.597428567196445</v>
      </c>
      <c r="J346" s="14" t="s">
        <v>1350</v>
      </c>
      <c r="K346" s="235">
        <v>8</v>
      </c>
      <c r="L346" s="235">
        <v>8</v>
      </c>
      <c r="M346" s="235" t="s">
        <v>360</v>
      </c>
      <c r="N346" s="328" t="s">
        <v>200</v>
      </c>
      <c r="O346" s="328" t="s">
        <v>200</v>
      </c>
      <c r="P346" s="328" t="s">
        <v>200</v>
      </c>
    </row>
    <row r="347" spans="1:16" s="20" customFormat="1" ht="68.25" customHeight="1" x14ac:dyDescent="0.2">
      <c r="A347" s="376"/>
      <c r="B347" s="378"/>
      <c r="C347" s="380"/>
      <c r="D347" s="382"/>
      <c r="E347" s="382"/>
      <c r="F347" s="240" t="s">
        <v>3</v>
      </c>
      <c r="G347" s="242">
        <v>13502.2</v>
      </c>
      <c r="H347" s="242">
        <v>13177.8</v>
      </c>
      <c r="I347" s="245">
        <v>97.597428567196445</v>
      </c>
      <c r="J347" s="383" t="s">
        <v>1351</v>
      </c>
      <c r="K347" s="328">
        <v>100</v>
      </c>
      <c r="L347" s="328">
        <v>100</v>
      </c>
      <c r="M347" s="328" t="s">
        <v>360</v>
      </c>
      <c r="N347" s="329"/>
      <c r="O347" s="329"/>
      <c r="P347" s="329"/>
    </row>
    <row r="348" spans="1:16" s="20" customFormat="1" ht="68.25" customHeight="1" x14ac:dyDescent="0.2">
      <c r="A348" s="376"/>
      <c r="B348" s="378"/>
      <c r="C348" s="380"/>
      <c r="D348" s="382"/>
      <c r="E348" s="382"/>
      <c r="F348" s="237" t="s">
        <v>4</v>
      </c>
      <c r="G348" s="242">
        <v>0</v>
      </c>
      <c r="H348" s="242">
        <v>0</v>
      </c>
      <c r="I348" s="245">
        <v>0</v>
      </c>
      <c r="J348" s="384"/>
      <c r="K348" s="330"/>
      <c r="L348" s="330"/>
      <c r="M348" s="330"/>
      <c r="N348" s="330"/>
      <c r="O348" s="330"/>
      <c r="P348" s="330"/>
    </row>
    <row r="349" spans="1:16" s="20" customFormat="1" ht="48" customHeight="1" x14ac:dyDescent="0.2">
      <c r="A349" s="375" t="s">
        <v>328</v>
      </c>
      <c r="B349" s="377" t="s">
        <v>135</v>
      </c>
      <c r="C349" s="379" t="s">
        <v>6</v>
      </c>
      <c r="D349" s="381" t="s">
        <v>290</v>
      </c>
      <c r="E349" s="381" t="s">
        <v>207</v>
      </c>
      <c r="F349" s="240" t="s">
        <v>1</v>
      </c>
      <c r="G349" s="243">
        <v>106994.2</v>
      </c>
      <c r="H349" s="243">
        <v>103369.9</v>
      </c>
      <c r="I349" s="245">
        <v>96.612620123333784</v>
      </c>
      <c r="J349" s="14" t="s">
        <v>1338</v>
      </c>
      <c r="K349" s="235">
        <v>74</v>
      </c>
      <c r="L349" s="235">
        <v>74</v>
      </c>
      <c r="M349" s="235" t="s">
        <v>360</v>
      </c>
      <c r="N349" s="328" t="s">
        <v>200</v>
      </c>
      <c r="O349" s="328" t="s">
        <v>200</v>
      </c>
      <c r="P349" s="328" t="s">
        <v>200</v>
      </c>
    </row>
    <row r="350" spans="1:16" s="20" customFormat="1" ht="48" customHeight="1" x14ac:dyDescent="0.2">
      <c r="A350" s="376"/>
      <c r="B350" s="378"/>
      <c r="C350" s="380"/>
      <c r="D350" s="382"/>
      <c r="E350" s="382"/>
      <c r="F350" s="240" t="s">
        <v>3</v>
      </c>
      <c r="G350" s="242">
        <v>106994.2</v>
      </c>
      <c r="H350" s="242">
        <v>103369.9</v>
      </c>
      <c r="I350" s="245">
        <v>96.612620123333784</v>
      </c>
      <c r="J350" s="395" t="s">
        <v>1340</v>
      </c>
      <c r="K350" s="328">
        <v>100</v>
      </c>
      <c r="L350" s="328">
        <v>100</v>
      </c>
      <c r="M350" s="328" t="s">
        <v>360</v>
      </c>
      <c r="N350" s="329"/>
      <c r="O350" s="329"/>
      <c r="P350" s="329"/>
    </row>
    <row r="351" spans="1:16" s="20" customFormat="1" ht="48" customHeight="1" x14ac:dyDescent="0.2">
      <c r="A351" s="376"/>
      <c r="B351" s="378"/>
      <c r="C351" s="380"/>
      <c r="D351" s="382"/>
      <c r="E351" s="382"/>
      <c r="F351" s="237" t="s">
        <v>4</v>
      </c>
      <c r="G351" s="242">
        <v>0</v>
      </c>
      <c r="H351" s="242">
        <v>0</v>
      </c>
      <c r="I351" s="245">
        <v>0</v>
      </c>
      <c r="J351" s="396"/>
      <c r="K351" s="330"/>
      <c r="L351" s="330"/>
      <c r="M351" s="330"/>
      <c r="N351" s="330"/>
      <c r="O351" s="330"/>
      <c r="P351" s="330"/>
    </row>
    <row r="352" spans="1:16" s="20" customFormat="1" ht="71.25" customHeight="1" x14ac:dyDescent="0.2">
      <c r="A352" s="375" t="s">
        <v>329</v>
      </c>
      <c r="B352" s="377" t="s">
        <v>136</v>
      </c>
      <c r="C352" s="379" t="s">
        <v>6</v>
      </c>
      <c r="D352" s="381" t="s">
        <v>290</v>
      </c>
      <c r="E352" s="381" t="s">
        <v>207</v>
      </c>
      <c r="F352" s="240" t="s">
        <v>1</v>
      </c>
      <c r="G352" s="243">
        <v>142769</v>
      </c>
      <c r="H352" s="243">
        <v>142766</v>
      </c>
      <c r="I352" s="245">
        <v>99.997898703500056</v>
      </c>
      <c r="J352" s="14" t="s">
        <v>1311</v>
      </c>
      <c r="K352" s="235">
        <v>59</v>
      </c>
      <c r="L352" s="235">
        <v>59</v>
      </c>
      <c r="M352" s="235" t="s">
        <v>360</v>
      </c>
      <c r="N352" s="328" t="s">
        <v>200</v>
      </c>
      <c r="O352" s="328" t="s">
        <v>200</v>
      </c>
      <c r="P352" s="328" t="s">
        <v>200</v>
      </c>
    </row>
    <row r="353" spans="1:16" s="20" customFormat="1" ht="48" customHeight="1" x14ac:dyDescent="0.2">
      <c r="A353" s="376"/>
      <c r="B353" s="378"/>
      <c r="C353" s="380"/>
      <c r="D353" s="382"/>
      <c r="E353" s="382"/>
      <c r="F353" s="240" t="s">
        <v>3</v>
      </c>
      <c r="G353" s="242">
        <v>0</v>
      </c>
      <c r="H353" s="242">
        <v>0</v>
      </c>
      <c r="I353" s="245">
        <v>0</v>
      </c>
      <c r="J353" s="383" t="s">
        <v>1312</v>
      </c>
      <c r="K353" s="328">
        <v>100</v>
      </c>
      <c r="L353" s="328">
        <v>100</v>
      </c>
      <c r="M353" s="328" t="s">
        <v>360</v>
      </c>
      <c r="N353" s="329"/>
      <c r="O353" s="329"/>
      <c r="P353" s="329"/>
    </row>
    <row r="354" spans="1:16" s="20" customFormat="1" ht="48" customHeight="1" x14ac:dyDescent="0.2">
      <c r="A354" s="376"/>
      <c r="B354" s="378"/>
      <c r="C354" s="380"/>
      <c r="D354" s="382"/>
      <c r="E354" s="382"/>
      <c r="F354" s="237" t="s">
        <v>4</v>
      </c>
      <c r="G354" s="242">
        <v>142769</v>
      </c>
      <c r="H354" s="242">
        <v>142766</v>
      </c>
      <c r="I354" s="245">
        <v>99.997898703500056</v>
      </c>
      <c r="J354" s="384"/>
      <c r="K354" s="330"/>
      <c r="L354" s="330"/>
      <c r="M354" s="330"/>
      <c r="N354" s="330"/>
      <c r="O354" s="330"/>
      <c r="P354" s="330"/>
    </row>
    <row r="355" spans="1:16" s="20" customFormat="1" ht="87.75" customHeight="1" x14ac:dyDescent="0.2">
      <c r="A355" s="375" t="s">
        <v>330</v>
      </c>
      <c r="B355" s="377" t="s">
        <v>137</v>
      </c>
      <c r="C355" s="379" t="s">
        <v>6</v>
      </c>
      <c r="D355" s="381" t="s">
        <v>290</v>
      </c>
      <c r="E355" s="381" t="s">
        <v>207</v>
      </c>
      <c r="F355" s="240" t="s">
        <v>1</v>
      </c>
      <c r="G355" s="243">
        <v>15715</v>
      </c>
      <c r="H355" s="243">
        <v>15715</v>
      </c>
      <c r="I355" s="245">
        <v>100</v>
      </c>
      <c r="J355" s="14" t="s">
        <v>1352</v>
      </c>
      <c r="K355" s="235">
        <v>3</v>
      </c>
      <c r="L355" s="235">
        <v>3</v>
      </c>
      <c r="M355" s="235" t="s">
        <v>360</v>
      </c>
      <c r="N355" s="328" t="s">
        <v>200</v>
      </c>
      <c r="O355" s="328" t="s">
        <v>200</v>
      </c>
      <c r="P355" s="328" t="s">
        <v>200</v>
      </c>
    </row>
    <row r="356" spans="1:16" s="20" customFormat="1" ht="48" customHeight="1" x14ac:dyDescent="0.2">
      <c r="A356" s="376"/>
      <c r="B356" s="378"/>
      <c r="C356" s="380"/>
      <c r="D356" s="382"/>
      <c r="E356" s="382"/>
      <c r="F356" s="240" t="s">
        <v>3</v>
      </c>
      <c r="G356" s="242">
        <v>0</v>
      </c>
      <c r="H356" s="242">
        <v>0</v>
      </c>
      <c r="I356" s="245">
        <v>0</v>
      </c>
      <c r="J356" s="383" t="s">
        <v>1313</v>
      </c>
      <c r="K356" s="328">
        <v>100</v>
      </c>
      <c r="L356" s="328">
        <v>100</v>
      </c>
      <c r="M356" s="328" t="s">
        <v>360</v>
      </c>
      <c r="N356" s="329"/>
      <c r="O356" s="329"/>
      <c r="P356" s="329"/>
    </row>
    <row r="357" spans="1:16" s="20" customFormat="1" ht="48" customHeight="1" x14ac:dyDescent="0.2">
      <c r="A357" s="376"/>
      <c r="B357" s="378"/>
      <c r="C357" s="380"/>
      <c r="D357" s="382"/>
      <c r="E357" s="382"/>
      <c r="F357" s="237" t="s">
        <v>4</v>
      </c>
      <c r="G357" s="242">
        <v>15715</v>
      </c>
      <c r="H357" s="242">
        <v>15715</v>
      </c>
      <c r="I357" s="245">
        <v>100</v>
      </c>
      <c r="J357" s="384"/>
      <c r="K357" s="330"/>
      <c r="L357" s="330"/>
      <c r="M357" s="330"/>
      <c r="N357" s="330"/>
      <c r="O357" s="330"/>
      <c r="P357" s="330"/>
    </row>
    <row r="358" spans="1:16" s="20" customFormat="1" ht="33" customHeight="1" x14ac:dyDescent="0.2">
      <c r="A358" s="375" t="s">
        <v>1353</v>
      </c>
      <c r="B358" s="399" t="s">
        <v>74</v>
      </c>
      <c r="C358" s="379" t="s">
        <v>2</v>
      </c>
      <c r="D358" s="381" t="s">
        <v>200</v>
      </c>
      <c r="E358" s="381" t="s">
        <v>200</v>
      </c>
      <c r="F358" s="248" t="s">
        <v>1</v>
      </c>
      <c r="G358" s="243">
        <v>857770.1</v>
      </c>
      <c r="H358" s="243">
        <v>831954.6</v>
      </c>
      <c r="I358" s="245">
        <v>96.990394046143606</v>
      </c>
      <c r="J358" s="362" t="s">
        <v>200</v>
      </c>
      <c r="K358" s="362" t="s">
        <v>200</v>
      </c>
      <c r="L358" s="362" t="s">
        <v>200</v>
      </c>
      <c r="M358" s="362" t="s">
        <v>200</v>
      </c>
      <c r="N358" s="362" t="s">
        <v>200</v>
      </c>
      <c r="O358" s="362" t="s">
        <v>200</v>
      </c>
      <c r="P358" s="362" t="s">
        <v>200</v>
      </c>
    </row>
    <row r="359" spans="1:16" s="20" customFormat="1" ht="25.5" customHeight="1" x14ac:dyDescent="0.2">
      <c r="A359" s="376"/>
      <c r="B359" s="400"/>
      <c r="C359" s="380"/>
      <c r="D359" s="382"/>
      <c r="E359" s="382"/>
      <c r="F359" s="240" t="s">
        <v>3</v>
      </c>
      <c r="G359" s="242">
        <v>0</v>
      </c>
      <c r="H359" s="242">
        <v>0</v>
      </c>
      <c r="I359" s="245">
        <v>0</v>
      </c>
      <c r="J359" s="363"/>
      <c r="K359" s="363"/>
      <c r="L359" s="363"/>
      <c r="M359" s="363"/>
      <c r="N359" s="363"/>
      <c r="O359" s="363"/>
      <c r="P359" s="363"/>
    </row>
    <row r="360" spans="1:16" s="20" customFormat="1" ht="27.75" customHeight="1" x14ac:dyDescent="0.2">
      <c r="A360" s="376"/>
      <c r="B360" s="400"/>
      <c r="C360" s="380"/>
      <c r="D360" s="382"/>
      <c r="E360" s="382"/>
      <c r="F360" s="240" t="s">
        <v>4</v>
      </c>
      <c r="G360" s="242">
        <v>832023.4</v>
      </c>
      <c r="H360" s="242">
        <v>831954.6</v>
      </c>
      <c r="I360" s="245">
        <v>99.991731001796339</v>
      </c>
      <c r="J360" s="363"/>
      <c r="K360" s="363"/>
      <c r="L360" s="363"/>
      <c r="M360" s="363"/>
      <c r="N360" s="363"/>
      <c r="O360" s="363"/>
      <c r="P360" s="363"/>
    </row>
    <row r="361" spans="1:16" s="20" customFormat="1" ht="20.25" customHeight="1" x14ac:dyDescent="0.3">
      <c r="A361" s="376"/>
      <c r="B361" s="400"/>
      <c r="C361" s="387"/>
      <c r="D361" s="382"/>
      <c r="E361" s="382"/>
      <c r="F361" s="23" t="s">
        <v>5</v>
      </c>
      <c r="G361" s="242">
        <v>25746.7</v>
      </c>
      <c r="H361" s="242">
        <v>0</v>
      </c>
      <c r="I361" s="245">
        <v>0</v>
      </c>
      <c r="J361" s="363"/>
      <c r="K361" s="363"/>
      <c r="L361" s="363"/>
      <c r="M361" s="363"/>
      <c r="N361" s="363"/>
      <c r="O361" s="363"/>
      <c r="P361" s="363"/>
    </row>
    <row r="362" spans="1:16" ht="19.5" customHeight="1" x14ac:dyDescent="0.2">
      <c r="A362" s="376"/>
      <c r="B362" s="400"/>
      <c r="C362" s="393" t="s">
        <v>6</v>
      </c>
      <c r="D362" s="381" t="s">
        <v>212</v>
      </c>
      <c r="E362" s="381" t="s">
        <v>212</v>
      </c>
      <c r="F362" s="248" t="s">
        <v>1</v>
      </c>
      <c r="G362" s="243">
        <v>832023.4</v>
      </c>
      <c r="H362" s="243">
        <v>831954.6</v>
      </c>
      <c r="I362" s="245">
        <v>99.991731001796339</v>
      </c>
      <c r="J362" s="363"/>
      <c r="K362" s="363"/>
      <c r="L362" s="363"/>
      <c r="M362" s="363"/>
      <c r="N362" s="363"/>
      <c r="O362" s="363"/>
      <c r="P362" s="363"/>
    </row>
    <row r="363" spans="1:16" ht="19.5" customHeight="1" x14ac:dyDescent="0.2">
      <c r="A363" s="376"/>
      <c r="B363" s="400"/>
      <c r="C363" s="393" t="s">
        <v>6</v>
      </c>
      <c r="D363" s="382"/>
      <c r="E363" s="382"/>
      <c r="F363" s="240" t="s">
        <v>3</v>
      </c>
      <c r="G363" s="242">
        <v>0</v>
      </c>
      <c r="H363" s="242">
        <v>0</v>
      </c>
      <c r="I363" s="245">
        <v>0</v>
      </c>
      <c r="J363" s="363"/>
      <c r="K363" s="363"/>
      <c r="L363" s="363"/>
      <c r="M363" s="363"/>
      <c r="N363" s="363"/>
      <c r="O363" s="363"/>
      <c r="P363" s="363"/>
    </row>
    <row r="364" spans="1:16" ht="19.5" customHeight="1" x14ac:dyDescent="0.2">
      <c r="A364" s="376"/>
      <c r="B364" s="400"/>
      <c r="C364" s="393" t="s">
        <v>6</v>
      </c>
      <c r="D364" s="388"/>
      <c r="E364" s="388"/>
      <c r="F364" s="240" t="s">
        <v>4</v>
      </c>
      <c r="G364" s="242">
        <v>832023.4</v>
      </c>
      <c r="H364" s="242">
        <v>831954.6</v>
      </c>
      <c r="I364" s="245">
        <v>99.991731001796339</v>
      </c>
      <c r="J364" s="363"/>
      <c r="K364" s="363"/>
      <c r="L364" s="363"/>
      <c r="M364" s="363"/>
      <c r="N364" s="363"/>
      <c r="O364" s="363"/>
      <c r="P364" s="363"/>
    </row>
    <row r="365" spans="1:16" ht="19.5" customHeight="1" x14ac:dyDescent="0.2">
      <c r="A365" s="376"/>
      <c r="B365" s="400"/>
      <c r="C365" s="379" t="s">
        <v>78</v>
      </c>
      <c r="D365" s="381" t="s">
        <v>212</v>
      </c>
      <c r="E365" s="381" t="s">
        <v>212</v>
      </c>
      <c r="F365" s="248" t="s">
        <v>1</v>
      </c>
      <c r="G365" s="243">
        <v>25746.7</v>
      </c>
      <c r="H365" s="243">
        <v>0</v>
      </c>
      <c r="I365" s="245">
        <v>0</v>
      </c>
      <c r="J365" s="363"/>
      <c r="K365" s="363"/>
      <c r="L365" s="363"/>
      <c r="M365" s="363"/>
      <c r="N365" s="363"/>
      <c r="O365" s="363"/>
      <c r="P365" s="363"/>
    </row>
    <row r="366" spans="1:16" ht="19.5" customHeight="1" x14ac:dyDescent="0.2">
      <c r="A366" s="376"/>
      <c r="B366" s="400"/>
      <c r="C366" s="380"/>
      <c r="D366" s="382"/>
      <c r="E366" s="382"/>
      <c r="F366" s="240" t="s">
        <v>3</v>
      </c>
      <c r="G366" s="242">
        <v>0</v>
      </c>
      <c r="H366" s="242">
        <v>0</v>
      </c>
      <c r="I366" s="245">
        <v>0</v>
      </c>
      <c r="J366" s="363"/>
      <c r="K366" s="363"/>
      <c r="L366" s="363"/>
      <c r="M366" s="363"/>
      <c r="N366" s="363"/>
      <c r="O366" s="363"/>
      <c r="P366" s="363"/>
    </row>
    <row r="367" spans="1:16" ht="19.5" customHeight="1" x14ac:dyDescent="0.2">
      <c r="A367" s="385"/>
      <c r="B367" s="401"/>
      <c r="C367" s="387"/>
      <c r="D367" s="388"/>
      <c r="E367" s="388"/>
      <c r="F367" s="240" t="s">
        <v>5</v>
      </c>
      <c r="G367" s="242">
        <v>25746.7</v>
      </c>
      <c r="H367" s="242">
        <v>0</v>
      </c>
      <c r="I367" s="245">
        <v>0</v>
      </c>
      <c r="J367" s="364"/>
      <c r="K367" s="364"/>
      <c r="L367" s="364"/>
      <c r="M367" s="364"/>
      <c r="N367" s="364"/>
      <c r="O367" s="364"/>
      <c r="P367" s="364"/>
    </row>
    <row r="368" spans="1:16" ht="100.5" customHeight="1" x14ac:dyDescent="0.2">
      <c r="A368" s="391" t="s">
        <v>1354</v>
      </c>
      <c r="B368" s="422" t="s">
        <v>160</v>
      </c>
      <c r="C368" s="393" t="s">
        <v>6</v>
      </c>
      <c r="D368" s="353" t="s">
        <v>206</v>
      </c>
      <c r="E368" s="353" t="s">
        <v>207</v>
      </c>
      <c r="F368" s="248" t="s">
        <v>1</v>
      </c>
      <c r="G368" s="243">
        <v>832023.4</v>
      </c>
      <c r="H368" s="243">
        <v>831954.6</v>
      </c>
      <c r="I368" s="245">
        <v>99.991731001796339</v>
      </c>
      <c r="J368" s="397" t="s">
        <v>1247</v>
      </c>
      <c r="K368" s="347">
        <v>163</v>
      </c>
      <c r="L368" s="347">
        <v>163</v>
      </c>
      <c r="M368" s="347" t="s">
        <v>1405</v>
      </c>
      <c r="N368" s="328" t="s">
        <v>200</v>
      </c>
      <c r="O368" s="328" t="s">
        <v>200</v>
      </c>
      <c r="P368" s="328" t="s">
        <v>200</v>
      </c>
    </row>
    <row r="369" spans="1:16" ht="21" customHeight="1" x14ac:dyDescent="0.2">
      <c r="A369" s="391"/>
      <c r="B369" s="422"/>
      <c r="C369" s="393" t="s">
        <v>6</v>
      </c>
      <c r="D369" s="371"/>
      <c r="E369" s="371"/>
      <c r="F369" s="240" t="s">
        <v>3</v>
      </c>
      <c r="G369" s="242">
        <v>0</v>
      </c>
      <c r="H369" s="242">
        <v>0</v>
      </c>
      <c r="I369" s="245">
        <v>0</v>
      </c>
      <c r="J369" s="397"/>
      <c r="K369" s="347"/>
      <c r="L369" s="347"/>
      <c r="M369" s="347"/>
      <c r="N369" s="329"/>
      <c r="O369" s="329"/>
      <c r="P369" s="329"/>
    </row>
    <row r="370" spans="1:16" ht="67.5" customHeight="1" x14ac:dyDescent="0.2">
      <c r="A370" s="391"/>
      <c r="B370" s="422"/>
      <c r="C370" s="393" t="s">
        <v>6</v>
      </c>
      <c r="D370" s="371"/>
      <c r="E370" s="371"/>
      <c r="F370" s="240" t="s">
        <v>4</v>
      </c>
      <c r="G370" s="242">
        <v>832023.4</v>
      </c>
      <c r="H370" s="242">
        <v>831954.6</v>
      </c>
      <c r="I370" s="245">
        <v>99.991731001796339</v>
      </c>
      <c r="J370" s="14" t="s">
        <v>1261</v>
      </c>
      <c r="K370" s="235">
        <v>100</v>
      </c>
      <c r="L370" s="235">
        <v>100</v>
      </c>
      <c r="M370" s="235" t="s">
        <v>360</v>
      </c>
      <c r="N370" s="330"/>
      <c r="O370" s="330"/>
      <c r="P370" s="330"/>
    </row>
    <row r="371" spans="1:16" ht="105.75" customHeight="1" x14ac:dyDescent="0.2">
      <c r="A371" s="375" t="s">
        <v>1355</v>
      </c>
      <c r="B371" s="422" t="s">
        <v>294</v>
      </c>
      <c r="C371" s="393" t="s">
        <v>78</v>
      </c>
      <c r="D371" s="371" t="s">
        <v>289</v>
      </c>
      <c r="E371" s="371" t="s">
        <v>207</v>
      </c>
      <c r="F371" s="248" t="s">
        <v>1</v>
      </c>
      <c r="G371" s="243">
        <v>25746.7</v>
      </c>
      <c r="H371" s="243">
        <v>0</v>
      </c>
      <c r="I371" s="245">
        <v>0</v>
      </c>
      <c r="J371" s="240" t="s">
        <v>1314</v>
      </c>
      <c r="K371" s="235">
        <v>10400</v>
      </c>
      <c r="L371" s="235">
        <v>0</v>
      </c>
      <c r="M371" s="328" t="s">
        <v>1423</v>
      </c>
      <c r="N371" s="328" t="s">
        <v>200</v>
      </c>
      <c r="O371" s="328" t="s">
        <v>200</v>
      </c>
      <c r="P371" s="328" t="s">
        <v>200</v>
      </c>
    </row>
    <row r="372" spans="1:16" ht="36.75" customHeight="1" x14ac:dyDescent="0.2">
      <c r="A372" s="376"/>
      <c r="B372" s="422"/>
      <c r="C372" s="393"/>
      <c r="D372" s="371"/>
      <c r="E372" s="371"/>
      <c r="F372" s="240" t="s">
        <v>3</v>
      </c>
      <c r="G372" s="242">
        <v>0</v>
      </c>
      <c r="H372" s="242">
        <v>0</v>
      </c>
      <c r="I372" s="245">
        <v>0</v>
      </c>
      <c r="J372" s="379" t="s">
        <v>1315</v>
      </c>
      <c r="K372" s="328">
        <v>100</v>
      </c>
      <c r="L372" s="328">
        <v>0</v>
      </c>
      <c r="M372" s="329"/>
      <c r="N372" s="329"/>
      <c r="O372" s="329"/>
      <c r="P372" s="329"/>
    </row>
    <row r="373" spans="1:16" ht="53.25" customHeight="1" x14ac:dyDescent="0.2">
      <c r="A373" s="385"/>
      <c r="B373" s="422"/>
      <c r="C373" s="393"/>
      <c r="D373" s="371"/>
      <c r="E373" s="371"/>
      <c r="F373" s="24" t="s">
        <v>5</v>
      </c>
      <c r="G373" s="242">
        <v>25746.7</v>
      </c>
      <c r="H373" s="242">
        <v>0</v>
      </c>
      <c r="I373" s="245">
        <v>0</v>
      </c>
      <c r="J373" s="387"/>
      <c r="K373" s="330"/>
      <c r="L373" s="330"/>
      <c r="M373" s="330"/>
      <c r="N373" s="330"/>
      <c r="O373" s="330"/>
      <c r="P373" s="330"/>
    </row>
    <row r="374" spans="1:16" ht="22.5" customHeight="1" x14ac:dyDescent="0.2">
      <c r="A374" s="391" t="s">
        <v>1356</v>
      </c>
      <c r="B374" s="421" t="s">
        <v>76</v>
      </c>
      <c r="C374" s="393" t="s">
        <v>6</v>
      </c>
      <c r="D374" s="371" t="s">
        <v>199</v>
      </c>
      <c r="E374" s="371" t="s">
        <v>200</v>
      </c>
      <c r="F374" s="248" t="s">
        <v>1</v>
      </c>
      <c r="G374" s="243">
        <v>218460.79999999999</v>
      </c>
      <c r="H374" s="243">
        <v>218433.4</v>
      </c>
      <c r="I374" s="245">
        <v>99.987457704082388</v>
      </c>
      <c r="J374" s="346" t="s">
        <v>200</v>
      </c>
      <c r="K374" s="346" t="s">
        <v>200</v>
      </c>
      <c r="L374" s="346" t="s">
        <v>200</v>
      </c>
      <c r="M374" s="346" t="s">
        <v>200</v>
      </c>
      <c r="N374" s="346" t="s">
        <v>200</v>
      </c>
      <c r="O374" s="346" t="s">
        <v>200</v>
      </c>
      <c r="P374" s="346" t="s">
        <v>200</v>
      </c>
    </row>
    <row r="375" spans="1:16" ht="18" customHeight="1" x14ac:dyDescent="0.2">
      <c r="A375" s="391"/>
      <c r="B375" s="421"/>
      <c r="C375" s="393" t="s">
        <v>6</v>
      </c>
      <c r="D375" s="371"/>
      <c r="E375" s="371"/>
      <c r="F375" s="240" t="s">
        <v>3</v>
      </c>
      <c r="G375" s="25">
        <v>0</v>
      </c>
      <c r="H375" s="25">
        <v>0</v>
      </c>
      <c r="I375" s="245">
        <v>0</v>
      </c>
      <c r="J375" s="346"/>
      <c r="K375" s="346"/>
      <c r="L375" s="346"/>
      <c r="M375" s="346"/>
      <c r="N375" s="346"/>
      <c r="O375" s="346"/>
      <c r="P375" s="346"/>
    </row>
    <row r="376" spans="1:16" ht="21.75" customHeight="1" x14ac:dyDescent="0.2">
      <c r="A376" s="391"/>
      <c r="B376" s="421"/>
      <c r="C376" s="393" t="s">
        <v>6</v>
      </c>
      <c r="D376" s="371"/>
      <c r="E376" s="371"/>
      <c r="F376" s="240" t="s">
        <v>4</v>
      </c>
      <c r="G376" s="25">
        <v>218460.79999999999</v>
      </c>
      <c r="H376" s="25">
        <v>218433.4</v>
      </c>
      <c r="I376" s="245">
        <v>99.987457704082388</v>
      </c>
      <c r="J376" s="346"/>
      <c r="K376" s="346"/>
      <c r="L376" s="346"/>
      <c r="M376" s="346"/>
      <c r="N376" s="346"/>
      <c r="O376" s="346"/>
      <c r="P376" s="346"/>
    </row>
    <row r="377" spans="1:16" ht="17.25" customHeight="1" x14ac:dyDescent="0.2">
      <c r="A377" s="391" t="s">
        <v>1357</v>
      </c>
      <c r="B377" s="420" t="s">
        <v>159</v>
      </c>
      <c r="C377" s="393" t="s">
        <v>6</v>
      </c>
      <c r="D377" s="371" t="s">
        <v>206</v>
      </c>
      <c r="E377" s="371" t="s">
        <v>207</v>
      </c>
      <c r="F377" s="248" t="s">
        <v>1</v>
      </c>
      <c r="G377" s="243">
        <v>218460.79999999999</v>
      </c>
      <c r="H377" s="243">
        <v>218433.4</v>
      </c>
      <c r="I377" s="245">
        <v>99.987457704082388</v>
      </c>
      <c r="J377" s="397" t="s">
        <v>1247</v>
      </c>
      <c r="K377" s="347">
        <v>13</v>
      </c>
      <c r="L377" s="347">
        <v>16</v>
      </c>
      <c r="M377" s="347" t="s">
        <v>1424</v>
      </c>
      <c r="N377" s="328" t="s">
        <v>200</v>
      </c>
      <c r="O377" s="328" t="s">
        <v>200</v>
      </c>
      <c r="P377" s="328" t="s">
        <v>200</v>
      </c>
    </row>
    <row r="378" spans="1:16" ht="31.5" customHeight="1" x14ac:dyDescent="0.2">
      <c r="A378" s="391"/>
      <c r="B378" s="420"/>
      <c r="C378" s="393" t="s">
        <v>6</v>
      </c>
      <c r="D378" s="371"/>
      <c r="E378" s="371"/>
      <c r="F378" s="240" t="s">
        <v>3</v>
      </c>
      <c r="G378" s="25">
        <v>0</v>
      </c>
      <c r="H378" s="25">
        <v>0</v>
      </c>
      <c r="I378" s="245">
        <v>0</v>
      </c>
      <c r="J378" s="397"/>
      <c r="K378" s="347"/>
      <c r="L378" s="347"/>
      <c r="M378" s="347"/>
      <c r="N378" s="329"/>
      <c r="O378" s="329"/>
      <c r="P378" s="329"/>
    </row>
    <row r="379" spans="1:16" ht="57" customHeight="1" x14ac:dyDescent="0.2">
      <c r="A379" s="391"/>
      <c r="B379" s="420"/>
      <c r="C379" s="393" t="s">
        <v>6</v>
      </c>
      <c r="D379" s="371"/>
      <c r="E379" s="371"/>
      <c r="F379" s="240" t="s">
        <v>4</v>
      </c>
      <c r="G379" s="25">
        <v>218460.79999999999</v>
      </c>
      <c r="H379" s="25">
        <v>218433.4</v>
      </c>
      <c r="I379" s="245">
        <v>99.987457704082388</v>
      </c>
      <c r="J379" s="14" t="s">
        <v>1261</v>
      </c>
      <c r="K379" s="235">
        <v>100</v>
      </c>
      <c r="L379" s="235">
        <v>100</v>
      </c>
      <c r="M379" s="235" t="s">
        <v>360</v>
      </c>
      <c r="N379" s="330"/>
      <c r="O379" s="330"/>
      <c r="P379" s="330"/>
    </row>
    <row r="380" spans="1:16" ht="18.75" customHeight="1" x14ac:dyDescent="0.2">
      <c r="A380" s="391" t="s">
        <v>1358</v>
      </c>
      <c r="B380" s="399" t="s">
        <v>72</v>
      </c>
      <c r="C380" s="393" t="s">
        <v>6</v>
      </c>
      <c r="D380" s="346" t="s">
        <v>199</v>
      </c>
      <c r="E380" s="346" t="s">
        <v>199</v>
      </c>
      <c r="F380" s="248" t="s">
        <v>1</v>
      </c>
      <c r="G380" s="243">
        <v>50335.4</v>
      </c>
      <c r="H380" s="243">
        <v>50335.3</v>
      </c>
      <c r="I380" s="245">
        <v>99.999801332660525</v>
      </c>
      <c r="J380" s="346" t="s">
        <v>200</v>
      </c>
      <c r="K380" s="346" t="s">
        <v>200</v>
      </c>
      <c r="L380" s="346" t="s">
        <v>200</v>
      </c>
      <c r="M380" s="346" t="s">
        <v>200</v>
      </c>
      <c r="N380" s="346" t="s">
        <v>200</v>
      </c>
      <c r="O380" s="346" t="s">
        <v>200</v>
      </c>
      <c r="P380" s="346" t="s">
        <v>200</v>
      </c>
    </row>
    <row r="381" spans="1:16" ht="18.75" customHeight="1" x14ac:dyDescent="0.2">
      <c r="A381" s="391"/>
      <c r="B381" s="400"/>
      <c r="C381" s="393"/>
      <c r="D381" s="346"/>
      <c r="E381" s="346"/>
      <c r="F381" s="240" t="s">
        <v>3</v>
      </c>
      <c r="G381" s="242">
        <v>26582.400000000001</v>
      </c>
      <c r="H381" s="242">
        <v>26582.3</v>
      </c>
      <c r="I381" s="245">
        <v>99.999623811243524</v>
      </c>
      <c r="J381" s="346"/>
      <c r="K381" s="346"/>
      <c r="L381" s="346"/>
      <c r="M381" s="346"/>
      <c r="N381" s="346"/>
      <c r="O381" s="346"/>
      <c r="P381" s="346"/>
    </row>
    <row r="382" spans="1:16" ht="41.25" customHeight="1" x14ac:dyDescent="0.2">
      <c r="A382" s="391"/>
      <c r="B382" s="401"/>
      <c r="C382" s="393"/>
      <c r="D382" s="346"/>
      <c r="E382" s="346"/>
      <c r="F382" s="240" t="s">
        <v>4</v>
      </c>
      <c r="G382" s="242">
        <v>23753</v>
      </c>
      <c r="H382" s="242">
        <v>23753</v>
      </c>
      <c r="I382" s="245">
        <v>100</v>
      </c>
      <c r="J382" s="346"/>
      <c r="K382" s="346"/>
      <c r="L382" s="346"/>
      <c r="M382" s="346"/>
      <c r="N382" s="346"/>
      <c r="O382" s="346"/>
      <c r="P382" s="346"/>
    </row>
    <row r="383" spans="1:16" ht="19.5" customHeight="1" x14ac:dyDescent="0.2">
      <c r="A383" s="391" t="s">
        <v>1359</v>
      </c>
      <c r="B383" s="420" t="s">
        <v>158</v>
      </c>
      <c r="C383" s="393" t="s">
        <v>6</v>
      </c>
      <c r="D383" s="371" t="s">
        <v>206</v>
      </c>
      <c r="E383" s="371" t="s">
        <v>207</v>
      </c>
      <c r="F383" s="248" t="s">
        <v>1</v>
      </c>
      <c r="G383" s="243">
        <v>50335.4</v>
      </c>
      <c r="H383" s="243">
        <v>50335.3</v>
      </c>
      <c r="I383" s="245">
        <v>99.999801332660525</v>
      </c>
      <c r="J383" s="397" t="s">
        <v>1316</v>
      </c>
      <c r="K383" s="371">
        <v>6</v>
      </c>
      <c r="L383" s="371">
        <v>6</v>
      </c>
      <c r="M383" s="359"/>
      <c r="N383" s="359" t="s">
        <v>200</v>
      </c>
      <c r="O383" s="359" t="s">
        <v>200</v>
      </c>
      <c r="P383" s="359" t="s">
        <v>200</v>
      </c>
    </row>
    <row r="384" spans="1:16" ht="21.75" customHeight="1" x14ac:dyDescent="0.2">
      <c r="A384" s="391"/>
      <c r="B384" s="420"/>
      <c r="C384" s="393"/>
      <c r="D384" s="371"/>
      <c r="E384" s="371"/>
      <c r="F384" s="240" t="s">
        <v>3</v>
      </c>
      <c r="G384" s="242">
        <v>26582.400000000001</v>
      </c>
      <c r="H384" s="242">
        <v>26582.3</v>
      </c>
      <c r="I384" s="245">
        <v>99.999623811243524</v>
      </c>
      <c r="J384" s="397"/>
      <c r="K384" s="371"/>
      <c r="L384" s="371"/>
      <c r="M384" s="361"/>
      <c r="N384" s="361"/>
      <c r="O384" s="361"/>
      <c r="P384" s="361"/>
    </row>
    <row r="385" spans="1:16" ht="58.5" customHeight="1" x14ac:dyDescent="0.2">
      <c r="A385" s="391"/>
      <c r="B385" s="420"/>
      <c r="C385" s="393"/>
      <c r="D385" s="371"/>
      <c r="E385" s="371"/>
      <c r="F385" s="240" t="s">
        <v>4</v>
      </c>
      <c r="G385" s="242">
        <v>23753</v>
      </c>
      <c r="H385" s="242">
        <v>23753</v>
      </c>
      <c r="I385" s="245">
        <v>100</v>
      </c>
      <c r="J385" s="14" t="s">
        <v>1317</v>
      </c>
      <c r="K385" s="236">
        <v>100</v>
      </c>
      <c r="L385" s="236">
        <v>100</v>
      </c>
      <c r="M385" s="360"/>
      <c r="N385" s="360"/>
      <c r="O385" s="360"/>
      <c r="P385" s="360"/>
    </row>
    <row r="386" spans="1:16" ht="21.75" customHeight="1" x14ac:dyDescent="0.2">
      <c r="A386" s="391" t="s">
        <v>1360</v>
      </c>
      <c r="B386" s="414" t="s">
        <v>295</v>
      </c>
      <c r="C386" s="393" t="s">
        <v>8</v>
      </c>
      <c r="D386" s="371" t="s">
        <v>199</v>
      </c>
      <c r="E386" s="371" t="s">
        <v>199</v>
      </c>
      <c r="F386" s="248" t="s">
        <v>1</v>
      </c>
      <c r="G386" s="26">
        <v>37089</v>
      </c>
      <c r="H386" s="26">
        <v>37088.800000000003</v>
      </c>
      <c r="I386" s="245">
        <v>99.999460756558562</v>
      </c>
      <c r="J386" s="346" t="s">
        <v>200</v>
      </c>
      <c r="K386" s="346" t="s">
        <v>200</v>
      </c>
      <c r="L386" s="346" t="s">
        <v>200</v>
      </c>
      <c r="M386" s="346" t="s">
        <v>200</v>
      </c>
      <c r="N386" s="346" t="s">
        <v>200</v>
      </c>
      <c r="O386" s="346" t="s">
        <v>200</v>
      </c>
      <c r="P386" s="346" t="s">
        <v>200</v>
      </c>
    </row>
    <row r="387" spans="1:16" ht="57" customHeight="1" x14ac:dyDescent="0.2">
      <c r="A387" s="391"/>
      <c r="B387" s="414"/>
      <c r="C387" s="393"/>
      <c r="D387" s="371"/>
      <c r="E387" s="371"/>
      <c r="F387" s="240" t="s">
        <v>3</v>
      </c>
      <c r="G387" s="25">
        <v>37089</v>
      </c>
      <c r="H387" s="25">
        <v>37088.800000000003</v>
      </c>
      <c r="I387" s="245">
        <v>99.999460756558562</v>
      </c>
      <c r="J387" s="346"/>
      <c r="K387" s="346"/>
      <c r="L387" s="346"/>
      <c r="M387" s="346"/>
      <c r="N387" s="346"/>
      <c r="O387" s="346"/>
      <c r="P387" s="346"/>
    </row>
    <row r="388" spans="1:16" ht="59.25" customHeight="1" x14ac:dyDescent="0.2">
      <c r="A388" s="391" t="s">
        <v>1361</v>
      </c>
      <c r="B388" s="393" t="s">
        <v>82</v>
      </c>
      <c r="C388" s="393" t="s">
        <v>8</v>
      </c>
      <c r="D388" s="371" t="s">
        <v>206</v>
      </c>
      <c r="E388" s="371" t="s">
        <v>207</v>
      </c>
      <c r="F388" s="248" t="s">
        <v>1</v>
      </c>
      <c r="G388" s="26">
        <v>37089</v>
      </c>
      <c r="H388" s="26">
        <v>37088.800000000003</v>
      </c>
      <c r="I388" s="245">
        <v>99.999460756558562</v>
      </c>
      <c r="J388" s="14" t="s">
        <v>1318</v>
      </c>
      <c r="K388" s="27">
        <v>3</v>
      </c>
      <c r="L388" s="27">
        <v>3</v>
      </c>
      <c r="M388" s="359"/>
      <c r="N388" s="359" t="s">
        <v>200</v>
      </c>
      <c r="O388" s="359" t="s">
        <v>200</v>
      </c>
      <c r="P388" s="359" t="s">
        <v>200</v>
      </c>
    </row>
    <row r="389" spans="1:16" ht="69.75" customHeight="1" x14ac:dyDescent="0.2">
      <c r="A389" s="391"/>
      <c r="B389" s="393"/>
      <c r="C389" s="393"/>
      <c r="D389" s="371"/>
      <c r="E389" s="371"/>
      <c r="F389" s="240" t="s">
        <v>3</v>
      </c>
      <c r="G389" s="25">
        <v>37089</v>
      </c>
      <c r="H389" s="25">
        <v>37088.800000000003</v>
      </c>
      <c r="I389" s="245">
        <v>99.999460756558562</v>
      </c>
      <c r="J389" s="14" t="s">
        <v>1319</v>
      </c>
      <c r="K389" s="27">
        <v>100</v>
      </c>
      <c r="L389" s="27">
        <v>100</v>
      </c>
      <c r="M389" s="360"/>
      <c r="N389" s="360"/>
      <c r="O389" s="360"/>
      <c r="P389" s="360"/>
    </row>
    <row r="390" spans="1:16" ht="42.75" customHeight="1" x14ac:dyDescent="0.2">
      <c r="A390" s="391" t="s">
        <v>1362</v>
      </c>
      <c r="B390" s="421" t="s">
        <v>70</v>
      </c>
      <c r="C390" s="393" t="s">
        <v>8</v>
      </c>
      <c r="D390" s="371" t="s">
        <v>199</v>
      </c>
      <c r="E390" s="371" t="s">
        <v>199</v>
      </c>
      <c r="F390" s="248" t="s">
        <v>1</v>
      </c>
      <c r="G390" s="243">
        <v>0.1</v>
      </c>
      <c r="H390" s="243">
        <v>0</v>
      </c>
      <c r="I390" s="245">
        <v>0</v>
      </c>
      <c r="J390" s="346" t="s">
        <v>200</v>
      </c>
      <c r="K390" s="346" t="s">
        <v>200</v>
      </c>
      <c r="L390" s="346" t="s">
        <v>200</v>
      </c>
      <c r="M390" s="346" t="s">
        <v>200</v>
      </c>
      <c r="N390" s="346" t="s">
        <v>200</v>
      </c>
      <c r="O390" s="346" t="s">
        <v>200</v>
      </c>
      <c r="P390" s="346" t="s">
        <v>200</v>
      </c>
    </row>
    <row r="391" spans="1:16" ht="42.75" customHeight="1" x14ac:dyDescent="0.2">
      <c r="A391" s="391"/>
      <c r="B391" s="421"/>
      <c r="C391" s="393" t="s">
        <v>6</v>
      </c>
      <c r="D391" s="371"/>
      <c r="E391" s="371"/>
      <c r="F391" s="240" t="s">
        <v>3</v>
      </c>
      <c r="G391" s="242">
        <v>0.1</v>
      </c>
      <c r="H391" s="242">
        <v>0</v>
      </c>
      <c r="I391" s="245">
        <v>0</v>
      </c>
      <c r="J391" s="346"/>
      <c r="K391" s="346"/>
      <c r="L391" s="346"/>
      <c r="M391" s="346"/>
      <c r="N391" s="346"/>
      <c r="O391" s="346"/>
      <c r="P391" s="346"/>
    </row>
    <row r="392" spans="1:16" ht="48" customHeight="1" x14ac:dyDescent="0.2">
      <c r="A392" s="391" t="s">
        <v>1363</v>
      </c>
      <c r="B392" s="379" t="s">
        <v>296</v>
      </c>
      <c r="C392" s="379" t="s">
        <v>8</v>
      </c>
      <c r="D392" s="351" t="s">
        <v>206</v>
      </c>
      <c r="E392" s="351" t="s">
        <v>207</v>
      </c>
      <c r="F392" s="28" t="s">
        <v>1</v>
      </c>
      <c r="G392" s="244">
        <v>0.1</v>
      </c>
      <c r="H392" s="244">
        <v>0</v>
      </c>
      <c r="I392" s="245">
        <v>0</v>
      </c>
      <c r="J392" s="17" t="s">
        <v>1271</v>
      </c>
      <c r="K392" s="18">
        <v>1</v>
      </c>
      <c r="L392" s="18">
        <v>0</v>
      </c>
      <c r="M392" s="344" t="s">
        <v>1430</v>
      </c>
      <c r="N392" s="344" t="s">
        <v>200</v>
      </c>
      <c r="O392" s="344" t="s">
        <v>200</v>
      </c>
      <c r="P392" s="344" t="s">
        <v>200</v>
      </c>
    </row>
    <row r="393" spans="1:16" ht="77.25" customHeight="1" x14ac:dyDescent="0.2">
      <c r="A393" s="391"/>
      <c r="B393" s="387"/>
      <c r="C393" s="387"/>
      <c r="D393" s="353"/>
      <c r="E393" s="353"/>
      <c r="F393" s="240" t="s">
        <v>3</v>
      </c>
      <c r="G393" s="242">
        <v>0.1</v>
      </c>
      <c r="H393" s="242">
        <v>0</v>
      </c>
      <c r="I393" s="245">
        <v>0</v>
      </c>
      <c r="J393" s="14" t="s">
        <v>1320</v>
      </c>
      <c r="K393" s="18">
        <v>100</v>
      </c>
      <c r="L393" s="18">
        <v>0</v>
      </c>
      <c r="M393" s="345"/>
      <c r="N393" s="345"/>
      <c r="O393" s="345"/>
      <c r="P393" s="345"/>
    </row>
    <row r="394" spans="1:16" ht="42" customHeight="1" x14ac:dyDescent="0.2">
      <c r="A394" s="375" t="s">
        <v>1364</v>
      </c>
      <c r="B394" s="399" t="s">
        <v>125</v>
      </c>
      <c r="C394" s="393" t="s">
        <v>2</v>
      </c>
      <c r="D394" s="398" t="s">
        <v>200</v>
      </c>
      <c r="E394" s="398" t="s">
        <v>200</v>
      </c>
      <c r="F394" s="248" t="s">
        <v>1</v>
      </c>
      <c r="G394" s="29">
        <v>830206.2</v>
      </c>
      <c r="H394" s="29">
        <v>478910.6</v>
      </c>
      <c r="I394" s="245">
        <v>57.685741205016292</v>
      </c>
      <c r="J394" s="346" t="s">
        <v>200</v>
      </c>
      <c r="K394" s="346" t="s">
        <v>200</v>
      </c>
      <c r="L394" s="346" t="s">
        <v>200</v>
      </c>
      <c r="M394" s="346" t="s">
        <v>200</v>
      </c>
      <c r="N394" s="354" t="s">
        <v>200</v>
      </c>
      <c r="O394" s="354" t="s">
        <v>200</v>
      </c>
      <c r="P394" s="354" t="s">
        <v>200</v>
      </c>
    </row>
    <row r="395" spans="1:16" ht="60.75" customHeight="1" x14ac:dyDescent="0.2">
      <c r="A395" s="376"/>
      <c r="B395" s="400"/>
      <c r="C395" s="393" t="s">
        <v>8</v>
      </c>
      <c r="D395" s="398"/>
      <c r="E395" s="398"/>
      <c r="F395" s="240" t="s">
        <v>3</v>
      </c>
      <c r="G395" s="242">
        <v>830206.2</v>
      </c>
      <c r="H395" s="242">
        <v>478910.6</v>
      </c>
      <c r="I395" s="245">
        <v>57.685741205016292</v>
      </c>
      <c r="J395" s="346"/>
      <c r="K395" s="346"/>
      <c r="L395" s="346"/>
      <c r="M395" s="346"/>
      <c r="N395" s="355"/>
      <c r="O395" s="355"/>
      <c r="P395" s="355"/>
    </row>
    <row r="396" spans="1:16" ht="60.75" customHeight="1" x14ac:dyDescent="0.2">
      <c r="A396" s="376"/>
      <c r="B396" s="400"/>
      <c r="C396" s="393" t="s">
        <v>6</v>
      </c>
      <c r="D396" s="398" t="s">
        <v>200</v>
      </c>
      <c r="E396" s="398" t="s">
        <v>200</v>
      </c>
      <c r="F396" s="248" t="s">
        <v>1</v>
      </c>
      <c r="G396" s="29">
        <v>8000</v>
      </c>
      <c r="H396" s="29">
        <v>4150</v>
      </c>
      <c r="I396" s="245">
        <v>51.875000000000007</v>
      </c>
      <c r="J396" s="346" t="s">
        <v>200</v>
      </c>
      <c r="K396" s="346" t="s">
        <v>200</v>
      </c>
      <c r="L396" s="346" t="s">
        <v>200</v>
      </c>
      <c r="M396" s="346" t="s">
        <v>200</v>
      </c>
      <c r="N396" s="355"/>
      <c r="O396" s="355"/>
      <c r="P396" s="355"/>
    </row>
    <row r="397" spans="1:16" ht="60.75" customHeight="1" x14ac:dyDescent="0.2">
      <c r="A397" s="376"/>
      <c r="B397" s="400"/>
      <c r="C397" s="393" t="s">
        <v>8</v>
      </c>
      <c r="D397" s="398"/>
      <c r="E397" s="398"/>
      <c r="F397" s="240" t="s">
        <v>3</v>
      </c>
      <c r="G397" s="242">
        <v>8000</v>
      </c>
      <c r="H397" s="242">
        <v>4150</v>
      </c>
      <c r="I397" s="245">
        <v>51.875000000000007</v>
      </c>
      <c r="J397" s="346"/>
      <c r="K397" s="346"/>
      <c r="L397" s="346"/>
      <c r="M397" s="346"/>
      <c r="N397" s="355"/>
      <c r="O397" s="355"/>
      <c r="P397" s="355"/>
    </row>
    <row r="398" spans="1:16" ht="60.75" customHeight="1" x14ac:dyDescent="0.2">
      <c r="A398" s="376"/>
      <c r="B398" s="400"/>
      <c r="C398" s="393" t="s">
        <v>8</v>
      </c>
      <c r="D398" s="398" t="s">
        <v>200</v>
      </c>
      <c r="E398" s="398" t="s">
        <v>200</v>
      </c>
      <c r="F398" s="248" t="s">
        <v>1</v>
      </c>
      <c r="G398" s="29">
        <v>822206.2</v>
      </c>
      <c r="H398" s="29">
        <v>474760.6</v>
      </c>
      <c r="I398" s="245">
        <v>57.742279248198322</v>
      </c>
      <c r="J398" s="346" t="s">
        <v>200</v>
      </c>
      <c r="K398" s="346" t="s">
        <v>200</v>
      </c>
      <c r="L398" s="346" t="s">
        <v>200</v>
      </c>
      <c r="M398" s="346" t="s">
        <v>200</v>
      </c>
      <c r="N398" s="355"/>
      <c r="O398" s="355"/>
      <c r="P398" s="355"/>
    </row>
    <row r="399" spans="1:16" ht="60.75" customHeight="1" x14ac:dyDescent="0.2">
      <c r="A399" s="385"/>
      <c r="B399" s="401"/>
      <c r="C399" s="393" t="s">
        <v>8</v>
      </c>
      <c r="D399" s="398"/>
      <c r="E399" s="398"/>
      <c r="F399" s="240" t="s">
        <v>3</v>
      </c>
      <c r="G399" s="242">
        <v>822206.2</v>
      </c>
      <c r="H399" s="242">
        <v>474760.6</v>
      </c>
      <c r="I399" s="245">
        <v>57.742279248198322</v>
      </c>
      <c r="J399" s="346"/>
      <c r="K399" s="346"/>
      <c r="L399" s="346"/>
      <c r="M399" s="346"/>
      <c r="N399" s="356"/>
      <c r="O399" s="356"/>
      <c r="P399" s="356"/>
    </row>
    <row r="400" spans="1:16" ht="60.75" customHeight="1" x14ac:dyDescent="0.2">
      <c r="A400" s="375" t="s">
        <v>1385</v>
      </c>
      <c r="B400" s="379" t="s">
        <v>297</v>
      </c>
      <c r="C400" s="238" t="s">
        <v>2</v>
      </c>
      <c r="D400" s="270" t="s">
        <v>967</v>
      </c>
      <c r="E400" s="270" t="s">
        <v>967</v>
      </c>
      <c r="F400" s="248" t="s">
        <v>1</v>
      </c>
      <c r="G400" s="244">
        <v>830206.2</v>
      </c>
      <c r="H400" s="239">
        <v>478910.6</v>
      </c>
      <c r="I400" s="245">
        <v>57.685741205016292</v>
      </c>
      <c r="J400" s="234"/>
      <c r="K400" s="234" t="s">
        <v>200</v>
      </c>
      <c r="L400" s="234" t="s">
        <v>200</v>
      </c>
      <c r="M400" s="234" t="s">
        <v>200</v>
      </c>
      <c r="N400" s="354" t="s">
        <v>200</v>
      </c>
      <c r="O400" s="354" t="s">
        <v>200</v>
      </c>
      <c r="P400" s="354" t="s">
        <v>200</v>
      </c>
    </row>
    <row r="401" spans="1:16" ht="63" customHeight="1" x14ac:dyDescent="0.2">
      <c r="A401" s="376"/>
      <c r="B401" s="380"/>
      <c r="C401" s="405" t="s">
        <v>6</v>
      </c>
      <c r="D401" s="351" t="s">
        <v>206</v>
      </c>
      <c r="E401" s="351" t="s">
        <v>207</v>
      </c>
      <c r="F401" s="399" t="s">
        <v>1</v>
      </c>
      <c r="G401" s="410">
        <v>8000</v>
      </c>
      <c r="H401" s="410">
        <v>4150</v>
      </c>
      <c r="I401" s="434">
        <v>51.875000000000007</v>
      </c>
      <c r="J401" s="14" t="s">
        <v>1366</v>
      </c>
      <c r="K401" s="235">
        <v>1</v>
      </c>
      <c r="L401" s="235">
        <v>1</v>
      </c>
      <c r="M401" s="85" t="s">
        <v>1406</v>
      </c>
      <c r="N401" s="355"/>
      <c r="O401" s="355"/>
      <c r="P401" s="355"/>
    </row>
    <row r="402" spans="1:16" ht="63" customHeight="1" x14ac:dyDescent="0.2">
      <c r="A402" s="376"/>
      <c r="B402" s="380"/>
      <c r="C402" s="406"/>
      <c r="D402" s="352"/>
      <c r="E402" s="352"/>
      <c r="F402" s="401"/>
      <c r="G402" s="412"/>
      <c r="H402" s="412"/>
      <c r="I402" s="436"/>
      <c r="J402" s="383" t="s">
        <v>1367</v>
      </c>
      <c r="K402" s="328">
        <v>100</v>
      </c>
      <c r="L402" s="328">
        <v>100</v>
      </c>
      <c r="M402" s="354"/>
      <c r="N402" s="355"/>
      <c r="O402" s="355"/>
      <c r="P402" s="355"/>
    </row>
    <row r="403" spans="1:16" ht="63" customHeight="1" x14ac:dyDescent="0.2">
      <c r="A403" s="376"/>
      <c r="B403" s="380"/>
      <c r="C403" s="406"/>
      <c r="D403" s="352"/>
      <c r="E403" s="352"/>
      <c r="F403" s="240" t="s">
        <v>3</v>
      </c>
      <c r="G403" s="242">
        <v>8000</v>
      </c>
      <c r="H403" s="242">
        <v>4150</v>
      </c>
      <c r="I403" s="245">
        <v>51.875000000000007</v>
      </c>
      <c r="J403" s="384"/>
      <c r="K403" s="330"/>
      <c r="L403" s="330"/>
      <c r="M403" s="356"/>
      <c r="N403" s="355"/>
      <c r="O403" s="355"/>
      <c r="P403" s="355"/>
    </row>
    <row r="404" spans="1:16" ht="63" customHeight="1" x14ac:dyDescent="0.2">
      <c r="A404" s="376"/>
      <c r="B404" s="380"/>
      <c r="C404" s="405" t="s">
        <v>8</v>
      </c>
      <c r="D404" s="351" t="s">
        <v>206</v>
      </c>
      <c r="E404" s="351" t="s">
        <v>207</v>
      </c>
      <c r="F404" s="399" t="s">
        <v>1</v>
      </c>
      <c r="G404" s="410">
        <v>822206.2</v>
      </c>
      <c r="H404" s="410">
        <v>474760.6</v>
      </c>
      <c r="I404" s="434">
        <v>57.742279248198322</v>
      </c>
      <c r="J404" s="14" t="s">
        <v>1271</v>
      </c>
      <c r="K404" s="235">
        <v>22</v>
      </c>
      <c r="L404" s="235">
        <v>19</v>
      </c>
      <c r="M404" s="328" t="s">
        <v>1407</v>
      </c>
      <c r="N404" s="355"/>
      <c r="O404" s="355"/>
      <c r="P404" s="355"/>
    </row>
    <row r="405" spans="1:16" ht="58.5" customHeight="1" x14ac:dyDescent="0.2">
      <c r="A405" s="376"/>
      <c r="B405" s="380"/>
      <c r="C405" s="406"/>
      <c r="D405" s="352"/>
      <c r="E405" s="352"/>
      <c r="F405" s="400"/>
      <c r="G405" s="411"/>
      <c r="H405" s="411"/>
      <c r="I405" s="435"/>
      <c r="J405" s="247" t="s">
        <v>1368</v>
      </c>
      <c r="K405" s="232">
        <v>2</v>
      </c>
      <c r="L405" s="232">
        <v>2</v>
      </c>
      <c r="M405" s="330"/>
      <c r="N405" s="355"/>
      <c r="O405" s="355"/>
      <c r="P405" s="355"/>
    </row>
    <row r="406" spans="1:16" ht="34.5" customHeight="1" x14ac:dyDescent="0.2">
      <c r="A406" s="376"/>
      <c r="B406" s="380"/>
      <c r="C406" s="406"/>
      <c r="D406" s="352"/>
      <c r="E406" s="352"/>
      <c r="F406" s="401"/>
      <c r="G406" s="412"/>
      <c r="H406" s="412"/>
      <c r="I406" s="436"/>
      <c r="J406" s="383" t="s">
        <v>1369</v>
      </c>
      <c r="K406" s="328">
        <v>12</v>
      </c>
      <c r="L406" s="328">
        <v>9</v>
      </c>
      <c r="M406" s="328" t="s">
        <v>1408</v>
      </c>
      <c r="N406" s="355"/>
      <c r="O406" s="355"/>
      <c r="P406" s="355"/>
    </row>
    <row r="407" spans="1:16" ht="63" customHeight="1" x14ac:dyDescent="0.2">
      <c r="A407" s="385"/>
      <c r="B407" s="387"/>
      <c r="C407" s="406"/>
      <c r="D407" s="352"/>
      <c r="E407" s="352"/>
      <c r="F407" s="240" t="s">
        <v>3</v>
      </c>
      <c r="G407" s="242">
        <v>822206.2</v>
      </c>
      <c r="H407" s="242">
        <v>474760.6</v>
      </c>
      <c r="I407" s="245">
        <v>57.742279248198322</v>
      </c>
      <c r="J407" s="384"/>
      <c r="K407" s="330"/>
      <c r="L407" s="330"/>
      <c r="M407" s="330"/>
      <c r="N407" s="356"/>
      <c r="O407" s="356"/>
      <c r="P407" s="356"/>
    </row>
    <row r="408" spans="1:16" ht="48.75" customHeight="1" x14ac:dyDescent="0.2">
      <c r="A408" s="391" t="s">
        <v>1365</v>
      </c>
      <c r="B408" s="419" t="s">
        <v>80</v>
      </c>
      <c r="C408" s="393" t="s">
        <v>8</v>
      </c>
      <c r="D408" s="398" t="s">
        <v>199</v>
      </c>
      <c r="E408" s="398" t="s">
        <v>199</v>
      </c>
      <c r="F408" s="248" t="s">
        <v>1</v>
      </c>
      <c r="G408" s="243">
        <v>89243.9</v>
      </c>
      <c r="H408" s="243">
        <v>89242.7</v>
      </c>
      <c r="I408" s="245">
        <v>99.998655370283018</v>
      </c>
      <c r="J408" s="346" t="s">
        <v>200</v>
      </c>
      <c r="K408" s="346" t="s">
        <v>200</v>
      </c>
      <c r="L408" s="346" t="s">
        <v>200</v>
      </c>
      <c r="M408" s="346" t="s">
        <v>200</v>
      </c>
      <c r="N408" s="346" t="s">
        <v>200</v>
      </c>
      <c r="O408" s="346" t="s">
        <v>200</v>
      </c>
      <c r="P408" s="346" t="s">
        <v>200</v>
      </c>
    </row>
    <row r="409" spans="1:16" ht="72" customHeight="1" x14ac:dyDescent="0.2">
      <c r="A409" s="391"/>
      <c r="B409" s="419"/>
      <c r="C409" s="393" t="s">
        <v>8</v>
      </c>
      <c r="D409" s="398"/>
      <c r="E409" s="398"/>
      <c r="F409" s="240" t="s">
        <v>3</v>
      </c>
      <c r="G409" s="242">
        <v>89243.9</v>
      </c>
      <c r="H409" s="242">
        <v>89242.7</v>
      </c>
      <c r="I409" s="245">
        <v>99.998655370283018</v>
      </c>
      <c r="J409" s="346"/>
      <c r="K409" s="346"/>
      <c r="L409" s="346"/>
      <c r="M409" s="346"/>
      <c r="N409" s="346"/>
      <c r="O409" s="346"/>
      <c r="P409" s="346"/>
    </row>
    <row r="410" spans="1:16" s="20" customFormat="1" ht="59.25" customHeight="1" x14ac:dyDescent="0.2">
      <c r="A410" s="415" t="s">
        <v>298</v>
      </c>
      <c r="B410" s="416" t="s">
        <v>299</v>
      </c>
      <c r="C410" s="417" t="s">
        <v>8</v>
      </c>
      <c r="D410" s="418" t="s">
        <v>206</v>
      </c>
      <c r="E410" s="418" t="s">
        <v>207</v>
      </c>
      <c r="F410" s="30" t="s">
        <v>1</v>
      </c>
      <c r="G410" s="31">
        <v>89243.9</v>
      </c>
      <c r="H410" s="31">
        <v>89242.7</v>
      </c>
      <c r="I410" s="245">
        <v>99.998655370283018</v>
      </c>
      <c r="J410" s="247" t="s">
        <v>300</v>
      </c>
      <c r="K410" s="32">
        <v>1</v>
      </c>
      <c r="L410" s="32">
        <v>1</v>
      </c>
      <c r="M410" s="32" t="s">
        <v>360</v>
      </c>
      <c r="N410" s="357" t="s">
        <v>200</v>
      </c>
      <c r="O410" s="357" t="s">
        <v>200</v>
      </c>
      <c r="P410" s="357" t="s">
        <v>200</v>
      </c>
    </row>
    <row r="411" spans="1:16" s="20" customFormat="1" ht="94.5" customHeight="1" x14ac:dyDescent="0.2">
      <c r="A411" s="415"/>
      <c r="B411" s="416"/>
      <c r="C411" s="417"/>
      <c r="D411" s="418"/>
      <c r="E411" s="418"/>
      <c r="F411" s="249" t="s">
        <v>3</v>
      </c>
      <c r="G411" s="33">
        <v>89243.9</v>
      </c>
      <c r="H411" s="33">
        <v>89242.7</v>
      </c>
      <c r="I411" s="245">
        <v>99.998655370283018</v>
      </c>
      <c r="J411" s="17" t="s">
        <v>301</v>
      </c>
      <c r="K411" s="32">
        <v>100</v>
      </c>
      <c r="L411" s="32">
        <v>100</v>
      </c>
      <c r="M411" s="32" t="s">
        <v>360</v>
      </c>
      <c r="N411" s="358"/>
      <c r="O411" s="358"/>
      <c r="P411" s="358"/>
    </row>
    <row r="412" spans="1:16" s="10" customFormat="1" ht="19.5" customHeight="1" x14ac:dyDescent="0.2">
      <c r="A412" s="402" t="s">
        <v>126</v>
      </c>
      <c r="B412" s="399" t="s">
        <v>127</v>
      </c>
      <c r="C412" s="399" t="s">
        <v>2</v>
      </c>
      <c r="D412" s="407" t="s">
        <v>199</v>
      </c>
      <c r="E412" s="407" t="s">
        <v>199</v>
      </c>
      <c r="F412" s="248" t="s">
        <v>1</v>
      </c>
      <c r="G412" s="243">
        <v>45925506.200000003</v>
      </c>
      <c r="H412" s="243">
        <v>45386125.700000003</v>
      </c>
      <c r="I412" s="245">
        <v>98.825531725984547</v>
      </c>
      <c r="J412" s="348" t="s">
        <v>200</v>
      </c>
      <c r="K412" s="348" t="s">
        <v>200</v>
      </c>
      <c r="L412" s="348" t="s">
        <v>200</v>
      </c>
      <c r="M412" s="348" t="s">
        <v>200</v>
      </c>
      <c r="N412" s="348" t="s">
        <v>200</v>
      </c>
      <c r="O412" s="348" t="s">
        <v>200</v>
      </c>
      <c r="P412" s="348" t="s">
        <v>200</v>
      </c>
    </row>
    <row r="413" spans="1:16" s="10" customFormat="1" ht="19.5" customHeight="1" x14ac:dyDescent="0.2">
      <c r="A413" s="403"/>
      <c r="B413" s="400"/>
      <c r="C413" s="400"/>
      <c r="D413" s="408"/>
      <c r="E413" s="408"/>
      <c r="F413" s="248" t="s">
        <v>3</v>
      </c>
      <c r="G413" s="243">
        <v>16819936</v>
      </c>
      <c r="H413" s="243">
        <v>16819936</v>
      </c>
      <c r="I413" s="245">
        <v>100</v>
      </c>
      <c r="J413" s="349"/>
      <c r="K413" s="349"/>
      <c r="L413" s="349"/>
      <c r="M413" s="349"/>
      <c r="N413" s="349"/>
      <c r="O413" s="349"/>
      <c r="P413" s="349"/>
    </row>
    <row r="414" spans="1:16" s="10" customFormat="1" ht="19.5" customHeight="1" x14ac:dyDescent="0.2">
      <c r="A414" s="403"/>
      <c r="B414" s="400"/>
      <c r="C414" s="400"/>
      <c r="D414" s="408"/>
      <c r="E414" s="408"/>
      <c r="F414" s="248" t="s">
        <v>4</v>
      </c>
      <c r="G414" s="243">
        <v>247506.3</v>
      </c>
      <c r="H414" s="243">
        <v>247506.3</v>
      </c>
      <c r="I414" s="245">
        <v>100</v>
      </c>
      <c r="J414" s="349"/>
      <c r="K414" s="349"/>
      <c r="L414" s="349"/>
      <c r="M414" s="349"/>
      <c r="N414" s="349"/>
      <c r="O414" s="349"/>
      <c r="P414" s="349"/>
    </row>
    <row r="415" spans="1:16" s="10" customFormat="1" ht="19.5" customHeight="1" x14ac:dyDescent="0.2">
      <c r="A415" s="403"/>
      <c r="B415" s="400"/>
      <c r="C415" s="401"/>
      <c r="D415" s="409"/>
      <c r="E415" s="409"/>
      <c r="F415" s="248" t="s">
        <v>5</v>
      </c>
      <c r="G415" s="243">
        <v>28858063.899999999</v>
      </c>
      <c r="H415" s="243">
        <v>28318683.400000002</v>
      </c>
      <c r="I415" s="245">
        <v>98.130919309524444</v>
      </c>
      <c r="J415" s="349"/>
      <c r="K415" s="349"/>
      <c r="L415" s="349"/>
      <c r="M415" s="349"/>
      <c r="N415" s="349"/>
      <c r="O415" s="349"/>
      <c r="P415" s="349"/>
    </row>
    <row r="416" spans="1:16" s="10" customFormat="1" ht="21.75" customHeight="1" x14ac:dyDescent="0.2">
      <c r="A416" s="403"/>
      <c r="B416" s="400"/>
      <c r="C416" s="399" t="s">
        <v>78</v>
      </c>
      <c r="D416" s="407" t="s">
        <v>199</v>
      </c>
      <c r="E416" s="407" t="s">
        <v>199</v>
      </c>
      <c r="F416" s="248" t="s">
        <v>1</v>
      </c>
      <c r="G416" s="243">
        <v>28858063.899999999</v>
      </c>
      <c r="H416" s="243">
        <v>28318683.400000002</v>
      </c>
      <c r="I416" s="245">
        <v>98.130919309524444</v>
      </c>
      <c r="J416" s="349"/>
      <c r="K416" s="349"/>
      <c r="L416" s="349"/>
      <c r="M416" s="349"/>
      <c r="N416" s="349"/>
      <c r="O416" s="349"/>
      <c r="P416" s="349"/>
    </row>
    <row r="417" spans="1:16" s="10" customFormat="1" ht="19.5" customHeight="1" x14ac:dyDescent="0.2">
      <c r="A417" s="403"/>
      <c r="B417" s="400"/>
      <c r="C417" s="400"/>
      <c r="D417" s="408"/>
      <c r="E417" s="408"/>
      <c r="F417" s="248" t="s">
        <v>3</v>
      </c>
      <c r="G417" s="243">
        <v>0</v>
      </c>
      <c r="H417" s="243">
        <v>0</v>
      </c>
      <c r="I417" s="245">
        <v>0</v>
      </c>
      <c r="J417" s="349"/>
      <c r="K417" s="349"/>
      <c r="L417" s="349"/>
      <c r="M417" s="349"/>
      <c r="N417" s="349"/>
      <c r="O417" s="349"/>
      <c r="P417" s="349"/>
    </row>
    <row r="418" spans="1:16" s="10" customFormat="1" ht="23.25" customHeight="1" x14ac:dyDescent="0.2">
      <c r="A418" s="403"/>
      <c r="B418" s="400"/>
      <c r="C418" s="400"/>
      <c r="D418" s="408"/>
      <c r="E418" s="408"/>
      <c r="F418" s="248" t="s">
        <v>5</v>
      </c>
      <c r="G418" s="243">
        <v>28858063.899999999</v>
      </c>
      <c r="H418" s="243">
        <v>28318683.400000002</v>
      </c>
      <c r="I418" s="245">
        <v>98.130919309524444</v>
      </c>
      <c r="J418" s="349"/>
      <c r="K418" s="349"/>
      <c r="L418" s="349"/>
      <c r="M418" s="349"/>
      <c r="N418" s="349"/>
      <c r="O418" s="349"/>
      <c r="P418" s="349"/>
    </row>
    <row r="419" spans="1:16" s="10" customFormat="1" ht="23.25" customHeight="1" x14ac:dyDescent="0.2">
      <c r="A419" s="403"/>
      <c r="B419" s="400"/>
      <c r="C419" s="401"/>
      <c r="D419" s="409"/>
      <c r="E419" s="409"/>
      <c r="F419" s="248" t="s">
        <v>4</v>
      </c>
      <c r="G419" s="243">
        <v>0</v>
      </c>
      <c r="H419" s="243">
        <v>0</v>
      </c>
      <c r="I419" s="245">
        <v>0</v>
      </c>
      <c r="J419" s="349"/>
      <c r="K419" s="349"/>
      <c r="L419" s="349"/>
      <c r="M419" s="349"/>
      <c r="N419" s="349"/>
      <c r="O419" s="349"/>
      <c r="P419" s="349"/>
    </row>
    <row r="420" spans="1:16" s="10" customFormat="1" ht="21.75" customHeight="1" x14ac:dyDescent="0.2">
      <c r="A420" s="403"/>
      <c r="B420" s="400"/>
      <c r="C420" s="399" t="s">
        <v>6</v>
      </c>
      <c r="D420" s="407" t="s">
        <v>199</v>
      </c>
      <c r="E420" s="407" t="s">
        <v>199</v>
      </c>
      <c r="F420" s="248" t="s">
        <v>1</v>
      </c>
      <c r="G420" s="243">
        <v>17067442.300000001</v>
      </c>
      <c r="H420" s="243">
        <v>16819936</v>
      </c>
      <c r="I420" s="245">
        <v>98.54983367953146</v>
      </c>
      <c r="J420" s="349"/>
      <c r="K420" s="349"/>
      <c r="L420" s="349"/>
      <c r="M420" s="349"/>
      <c r="N420" s="349"/>
      <c r="O420" s="349"/>
      <c r="P420" s="349"/>
    </row>
    <row r="421" spans="1:16" s="10" customFormat="1" ht="21.75" customHeight="1" x14ac:dyDescent="0.2">
      <c r="A421" s="403"/>
      <c r="B421" s="400"/>
      <c r="C421" s="400"/>
      <c r="D421" s="408"/>
      <c r="E421" s="408"/>
      <c r="F421" s="248" t="s">
        <v>3</v>
      </c>
      <c r="G421" s="243">
        <v>16819936</v>
      </c>
      <c r="H421" s="243">
        <v>16819936</v>
      </c>
      <c r="I421" s="245">
        <v>100</v>
      </c>
      <c r="J421" s="349"/>
      <c r="K421" s="349"/>
      <c r="L421" s="349"/>
      <c r="M421" s="349"/>
      <c r="N421" s="349"/>
      <c r="O421" s="349"/>
      <c r="P421" s="349"/>
    </row>
    <row r="422" spans="1:16" s="10" customFormat="1" ht="21.75" customHeight="1" x14ac:dyDescent="0.2">
      <c r="A422" s="404"/>
      <c r="B422" s="401"/>
      <c r="C422" s="401"/>
      <c r="D422" s="409"/>
      <c r="E422" s="409"/>
      <c r="F422" s="248" t="s">
        <v>4</v>
      </c>
      <c r="G422" s="243">
        <v>247506.3</v>
      </c>
      <c r="H422" s="243">
        <v>247506.3</v>
      </c>
      <c r="I422" s="245">
        <v>100</v>
      </c>
      <c r="J422" s="350"/>
      <c r="K422" s="350"/>
      <c r="L422" s="350"/>
      <c r="M422" s="350"/>
      <c r="N422" s="350"/>
      <c r="O422" s="350"/>
      <c r="P422" s="350"/>
    </row>
    <row r="423" spans="1:16" ht="19.5" customHeight="1" x14ac:dyDescent="0.2">
      <c r="A423" s="391" t="s">
        <v>128</v>
      </c>
      <c r="B423" s="414" t="s">
        <v>129</v>
      </c>
      <c r="C423" s="393" t="s">
        <v>6</v>
      </c>
      <c r="D423" s="398" t="s">
        <v>199</v>
      </c>
      <c r="E423" s="398" t="s">
        <v>199</v>
      </c>
      <c r="F423" s="248" t="s">
        <v>1</v>
      </c>
      <c r="G423" s="243">
        <v>16819936</v>
      </c>
      <c r="H423" s="243">
        <v>16819936</v>
      </c>
      <c r="I423" s="245">
        <v>100</v>
      </c>
      <c r="J423" s="346" t="s">
        <v>200</v>
      </c>
      <c r="K423" s="346" t="s">
        <v>200</v>
      </c>
      <c r="L423" s="346" t="s">
        <v>200</v>
      </c>
      <c r="M423" s="346" t="s">
        <v>200</v>
      </c>
      <c r="N423" s="346" t="s">
        <v>200</v>
      </c>
      <c r="O423" s="346" t="s">
        <v>200</v>
      </c>
      <c r="P423" s="346" t="s">
        <v>200</v>
      </c>
    </row>
    <row r="424" spans="1:16" ht="57" customHeight="1" x14ac:dyDescent="0.2">
      <c r="A424" s="391"/>
      <c r="B424" s="414" t="s">
        <v>66</v>
      </c>
      <c r="C424" s="393" t="s">
        <v>6</v>
      </c>
      <c r="D424" s="398"/>
      <c r="E424" s="398"/>
      <c r="F424" s="240" t="s">
        <v>3</v>
      </c>
      <c r="G424" s="242">
        <v>16819936</v>
      </c>
      <c r="H424" s="242">
        <v>16819936</v>
      </c>
      <c r="I424" s="245">
        <v>100</v>
      </c>
      <c r="J424" s="346"/>
      <c r="K424" s="346"/>
      <c r="L424" s="346"/>
      <c r="M424" s="346"/>
      <c r="N424" s="346"/>
      <c r="O424" s="346"/>
      <c r="P424" s="346"/>
    </row>
    <row r="425" spans="1:16" ht="60.75" customHeight="1" x14ac:dyDescent="0.2">
      <c r="A425" s="391" t="s">
        <v>302</v>
      </c>
      <c r="B425" s="393" t="s">
        <v>161</v>
      </c>
      <c r="C425" s="393" t="s">
        <v>6</v>
      </c>
      <c r="D425" s="371" t="s">
        <v>206</v>
      </c>
      <c r="E425" s="371" t="s">
        <v>207</v>
      </c>
      <c r="F425" s="248" t="s">
        <v>1</v>
      </c>
      <c r="G425" s="243">
        <v>16819936</v>
      </c>
      <c r="H425" s="243">
        <v>16819936</v>
      </c>
      <c r="I425" s="245">
        <v>100</v>
      </c>
      <c r="J425" s="14" t="s">
        <v>1322</v>
      </c>
      <c r="K425" s="235">
        <v>1480563</v>
      </c>
      <c r="L425" s="235">
        <v>1480563</v>
      </c>
      <c r="M425" s="235" t="s">
        <v>360</v>
      </c>
      <c r="N425" s="328" t="s">
        <v>200</v>
      </c>
      <c r="O425" s="328" t="s">
        <v>200</v>
      </c>
      <c r="P425" s="328" t="s">
        <v>200</v>
      </c>
    </row>
    <row r="426" spans="1:16" ht="48.75" customHeight="1" x14ac:dyDescent="0.2">
      <c r="A426" s="391"/>
      <c r="B426" s="393" t="s">
        <v>62</v>
      </c>
      <c r="C426" s="393" t="s">
        <v>6</v>
      </c>
      <c r="D426" s="371"/>
      <c r="E426" s="371"/>
      <c r="F426" s="240" t="s">
        <v>3</v>
      </c>
      <c r="G426" s="242">
        <v>16819936</v>
      </c>
      <c r="H426" s="242">
        <v>16819936</v>
      </c>
      <c r="I426" s="245">
        <v>100</v>
      </c>
      <c r="J426" s="246" t="s">
        <v>1321</v>
      </c>
      <c r="K426" s="235">
        <v>100</v>
      </c>
      <c r="L426" s="235">
        <v>100</v>
      </c>
      <c r="M426" s="235" t="s">
        <v>360</v>
      </c>
      <c r="N426" s="330"/>
      <c r="O426" s="330"/>
      <c r="P426" s="330"/>
    </row>
    <row r="427" spans="1:16" ht="15.75" customHeight="1" x14ac:dyDescent="0.2">
      <c r="A427" s="375" t="s">
        <v>303</v>
      </c>
      <c r="B427" s="399" t="s">
        <v>304</v>
      </c>
      <c r="C427" s="393" t="s">
        <v>2</v>
      </c>
      <c r="D427" s="398" t="s">
        <v>199</v>
      </c>
      <c r="E427" s="398" t="s">
        <v>199</v>
      </c>
      <c r="F427" s="248" t="s">
        <v>1</v>
      </c>
      <c r="G427" s="243">
        <v>28731826</v>
      </c>
      <c r="H427" s="243">
        <v>28288102.600000001</v>
      </c>
      <c r="I427" s="245">
        <v>98.455638009223648</v>
      </c>
      <c r="J427" s="354" t="s">
        <v>200</v>
      </c>
      <c r="K427" s="354" t="s">
        <v>200</v>
      </c>
      <c r="L427" s="354" t="s">
        <v>200</v>
      </c>
      <c r="M427" s="354" t="s">
        <v>200</v>
      </c>
      <c r="N427" s="354" t="s">
        <v>200</v>
      </c>
      <c r="O427" s="354" t="s">
        <v>200</v>
      </c>
      <c r="P427" s="354" t="s">
        <v>200</v>
      </c>
    </row>
    <row r="428" spans="1:16" ht="15.75" customHeight="1" x14ac:dyDescent="0.2">
      <c r="A428" s="376"/>
      <c r="B428" s="400"/>
      <c r="C428" s="393" t="s">
        <v>78</v>
      </c>
      <c r="D428" s="398"/>
      <c r="E428" s="398"/>
      <c r="F428" s="240" t="s">
        <v>3</v>
      </c>
      <c r="G428" s="242">
        <v>0</v>
      </c>
      <c r="H428" s="242">
        <v>0</v>
      </c>
      <c r="I428" s="245"/>
      <c r="J428" s="355"/>
      <c r="K428" s="355"/>
      <c r="L428" s="355"/>
      <c r="M428" s="355"/>
      <c r="N428" s="355"/>
      <c r="O428" s="355"/>
      <c r="P428" s="355"/>
    </row>
    <row r="429" spans="1:16" ht="15.75" customHeight="1" x14ac:dyDescent="0.2">
      <c r="A429" s="376"/>
      <c r="B429" s="400"/>
      <c r="C429" s="393"/>
      <c r="D429" s="398"/>
      <c r="E429" s="398"/>
      <c r="F429" s="240" t="s">
        <v>4</v>
      </c>
      <c r="G429" s="242">
        <v>247506.3</v>
      </c>
      <c r="H429" s="242">
        <v>247506.3</v>
      </c>
      <c r="I429" s="245">
        <v>100</v>
      </c>
      <c r="J429" s="355"/>
      <c r="K429" s="355"/>
      <c r="L429" s="355"/>
      <c r="M429" s="355"/>
      <c r="N429" s="355"/>
      <c r="O429" s="355"/>
      <c r="P429" s="355"/>
    </row>
    <row r="430" spans="1:16" ht="15.75" customHeight="1" x14ac:dyDescent="0.2">
      <c r="A430" s="376"/>
      <c r="B430" s="400"/>
      <c r="C430" s="393" t="s">
        <v>78</v>
      </c>
      <c r="D430" s="398"/>
      <c r="E430" s="398"/>
      <c r="F430" s="240" t="s">
        <v>5</v>
      </c>
      <c r="G430" s="242">
        <v>28484319.699999999</v>
      </c>
      <c r="H430" s="242">
        <v>28040596.300000001</v>
      </c>
      <c r="I430" s="245">
        <v>98.442218720077065</v>
      </c>
      <c r="J430" s="355"/>
      <c r="K430" s="355"/>
      <c r="L430" s="355"/>
      <c r="M430" s="355"/>
      <c r="N430" s="355"/>
      <c r="O430" s="355"/>
      <c r="P430" s="355"/>
    </row>
    <row r="431" spans="1:16" ht="15.75" customHeight="1" x14ac:dyDescent="0.2">
      <c r="A431" s="376"/>
      <c r="B431" s="400"/>
      <c r="C431" s="393" t="s">
        <v>6</v>
      </c>
      <c r="D431" s="398" t="s">
        <v>199</v>
      </c>
      <c r="E431" s="398" t="s">
        <v>199</v>
      </c>
      <c r="F431" s="248" t="s">
        <v>1</v>
      </c>
      <c r="G431" s="243">
        <v>247506.3</v>
      </c>
      <c r="H431" s="243">
        <v>247506.3</v>
      </c>
      <c r="I431" s="245">
        <v>100</v>
      </c>
      <c r="J431" s="355"/>
      <c r="K431" s="355"/>
      <c r="L431" s="355"/>
      <c r="M431" s="355"/>
      <c r="N431" s="355"/>
      <c r="O431" s="355"/>
      <c r="P431" s="355"/>
    </row>
    <row r="432" spans="1:16" ht="15.75" customHeight="1" x14ac:dyDescent="0.2">
      <c r="A432" s="376"/>
      <c r="B432" s="400"/>
      <c r="C432" s="393" t="s">
        <v>78</v>
      </c>
      <c r="D432" s="398"/>
      <c r="E432" s="398"/>
      <c r="F432" s="240" t="s">
        <v>3</v>
      </c>
      <c r="G432" s="242">
        <v>0</v>
      </c>
      <c r="H432" s="242">
        <v>0</v>
      </c>
      <c r="I432" s="245">
        <v>0</v>
      </c>
      <c r="J432" s="355"/>
      <c r="K432" s="355"/>
      <c r="L432" s="355"/>
      <c r="M432" s="355"/>
      <c r="N432" s="355"/>
      <c r="O432" s="355"/>
      <c r="P432" s="355"/>
    </row>
    <row r="433" spans="1:16" ht="15.75" customHeight="1" x14ac:dyDescent="0.2">
      <c r="A433" s="376"/>
      <c r="B433" s="400"/>
      <c r="C433" s="393"/>
      <c r="D433" s="398"/>
      <c r="E433" s="398"/>
      <c r="F433" s="240" t="s">
        <v>4</v>
      </c>
      <c r="G433" s="242">
        <v>247506.3</v>
      </c>
      <c r="H433" s="242">
        <v>247506.3</v>
      </c>
      <c r="I433" s="245">
        <v>100</v>
      </c>
      <c r="J433" s="355"/>
      <c r="K433" s="355"/>
      <c r="L433" s="355"/>
      <c r="M433" s="355"/>
      <c r="N433" s="355"/>
      <c r="O433" s="355"/>
      <c r="P433" s="355"/>
    </row>
    <row r="434" spans="1:16" ht="15.75" customHeight="1" x14ac:dyDescent="0.2">
      <c r="A434" s="376"/>
      <c r="B434" s="400"/>
      <c r="C434" s="393" t="s">
        <v>78</v>
      </c>
      <c r="D434" s="398"/>
      <c r="E434" s="398"/>
      <c r="F434" s="240" t="s">
        <v>5</v>
      </c>
      <c r="G434" s="242">
        <v>0</v>
      </c>
      <c r="H434" s="242">
        <v>0</v>
      </c>
      <c r="I434" s="245">
        <v>0</v>
      </c>
      <c r="J434" s="355"/>
      <c r="K434" s="355"/>
      <c r="L434" s="355"/>
      <c r="M434" s="355"/>
      <c r="N434" s="355"/>
      <c r="O434" s="355"/>
      <c r="P434" s="355"/>
    </row>
    <row r="435" spans="1:16" ht="15.75" customHeight="1" x14ac:dyDescent="0.2">
      <c r="A435" s="376"/>
      <c r="B435" s="400"/>
      <c r="C435" s="393" t="s">
        <v>78</v>
      </c>
      <c r="D435" s="398" t="s">
        <v>199</v>
      </c>
      <c r="E435" s="398" t="s">
        <v>199</v>
      </c>
      <c r="F435" s="248" t="s">
        <v>1</v>
      </c>
      <c r="G435" s="243">
        <v>28484319.699999999</v>
      </c>
      <c r="H435" s="243">
        <v>556174.19999999995</v>
      </c>
      <c r="I435" s="245">
        <v>1.9525626936422846</v>
      </c>
      <c r="J435" s="355"/>
      <c r="K435" s="355"/>
      <c r="L435" s="355"/>
      <c r="M435" s="355"/>
      <c r="N435" s="355"/>
      <c r="O435" s="355"/>
      <c r="P435" s="355"/>
    </row>
    <row r="436" spans="1:16" ht="15.75" customHeight="1" x14ac:dyDescent="0.2">
      <c r="A436" s="376"/>
      <c r="B436" s="400"/>
      <c r="C436" s="393" t="s">
        <v>78</v>
      </c>
      <c r="D436" s="398"/>
      <c r="E436" s="398"/>
      <c r="F436" s="240" t="s">
        <v>3</v>
      </c>
      <c r="G436" s="242">
        <v>0</v>
      </c>
      <c r="H436" s="242">
        <v>0</v>
      </c>
      <c r="I436" s="245">
        <v>0</v>
      </c>
      <c r="J436" s="355"/>
      <c r="K436" s="355"/>
      <c r="L436" s="355"/>
      <c r="M436" s="355"/>
      <c r="N436" s="355"/>
      <c r="O436" s="355"/>
      <c r="P436" s="355"/>
    </row>
    <row r="437" spans="1:16" ht="15.75" customHeight="1" x14ac:dyDescent="0.2">
      <c r="A437" s="376"/>
      <c r="B437" s="400"/>
      <c r="C437" s="393"/>
      <c r="D437" s="398"/>
      <c r="E437" s="398"/>
      <c r="F437" s="240" t="s">
        <v>4</v>
      </c>
      <c r="G437" s="242">
        <v>0</v>
      </c>
      <c r="H437" s="242">
        <v>0</v>
      </c>
      <c r="I437" s="245">
        <v>0</v>
      </c>
      <c r="J437" s="355"/>
      <c r="K437" s="355"/>
      <c r="L437" s="355"/>
      <c r="M437" s="355"/>
      <c r="N437" s="355"/>
      <c r="O437" s="355"/>
      <c r="P437" s="355"/>
    </row>
    <row r="438" spans="1:16" ht="15.75" customHeight="1" x14ac:dyDescent="0.2">
      <c r="A438" s="385"/>
      <c r="B438" s="401"/>
      <c r="C438" s="393" t="s">
        <v>78</v>
      </c>
      <c r="D438" s="398"/>
      <c r="E438" s="398"/>
      <c r="F438" s="240" t="s">
        <v>5</v>
      </c>
      <c r="G438" s="242">
        <v>28484319.699999999</v>
      </c>
      <c r="H438" s="242">
        <v>556174.19999999995</v>
      </c>
      <c r="I438" s="245">
        <v>1.9525626936422846</v>
      </c>
      <c r="J438" s="356"/>
      <c r="K438" s="356"/>
      <c r="L438" s="356"/>
      <c r="M438" s="356"/>
      <c r="N438" s="356"/>
      <c r="O438" s="356"/>
      <c r="P438" s="356"/>
    </row>
    <row r="439" spans="1:16" ht="33" customHeight="1" x14ac:dyDescent="0.2">
      <c r="A439" s="391" t="s">
        <v>305</v>
      </c>
      <c r="B439" s="393" t="s">
        <v>306</v>
      </c>
      <c r="C439" s="393" t="s">
        <v>78</v>
      </c>
      <c r="D439" s="371" t="s">
        <v>206</v>
      </c>
      <c r="E439" s="371" t="s">
        <v>207</v>
      </c>
      <c r="F439" s="248" t="s">
        <v>1</v>
      </c>
      <c r="G439" s="243">
        <v>11402.9</v>
      </c>
      <c r="H439" s="243">
        <v>490.3</v>
      </c>
      <c r="I439" s="245">
        <v>4.2997833884362748</v>
      </c>
      <c r="J439" s="397" t="s">
        <v>1323</v>
      </c>
      <c r="K439" s="347">
        <v>145</v>
      </c>
      <c r="L439" s="347">
        <v>145</v>
      </c>
      <c r="M439" s="347" t="s">
        <v>360</v>
      </c>
      <c r="N439" s="328" t="s">
        <v>200</v>
      </c>
      <c r="O439" s="328" t="s">
        <v>200</v>
      </c>
      <c r="P439" s="328" t="s">
        <v>200</v>
      </c>
    </row>
    <row r="440" spans="1:16" ht="38.25" customHeight="1" x14ac:dyDescent="0.2">
      <c r="A440" s="391"/>
      <c r="B440" s="393" t="s">
        <v>81</v>
      </c>
      <c r="C440" s="393" t="s">
        <v>78</v>
      </c>
      <c r="D440" s="371"/>
      <c r="E440" s="371"/>
      <c r="F440" s="240" t="s">
        <v>3</v>
      </c>
      <c r="G440" s="242">
        <v>0</v>
      </c>
      <c r="H440" s="242">
        <v>0</v>
      </c>
      <c r="I440" s="245">
        <v>0</v>
      </c>
      <c r="J440" s="397"/>
      <c r="K440" s="347"/>
      <c r="L440" s="347"/>
      <c r="M440" s="347"/>
      <c r="N440" s="329"/>
      <c r="O440" s="329"/>
      <c r="P440" s="329"/>
    </row>
    <row r="441" spans="1:16" ht="63.75" customHeight="1" x14ac:dyDescent="0.2">
      <c r="A441" s="391"/>
      <c r="B441" s="393" t="s">
        <v>81</v>
      </c>
      <c r="C441" s="393" t="s">
        <v>78</v>
      </c>
      <c r="D441" s="371"/>
      <c r="E441" s="371"/>
      <c r="F441" s="240" t="s">
        <v>5</v>
      </c>
      <c r="G441" s="242">
        <v>11402.9</v>
      </c>
      <c r="H441" s="242">
        <v>490.3</v>
      </c>
      <c r="I441" s="245">
        <v>4.2997833884362748</v>
      </c>
      <c r="J441" s="14" t="s">
        <v>1409</v>
      </c>
      <c r="K441" s="235">
        <v>0</v>
      </c>
      <c r="L441" s="235">
        <v>0</v>
      </c>
      <c r="M441" s="241" t="s">
        <v>360</v>
      </c>
      <c r="N441" s="330"/>
      <c r="O441" s="330"/>
      <c r="P441" s="330"/>
    </row>
    <row r="442" spans="1:16" ht="26.25" customHeight="1" x14ac:dyDescent="0.2">
      <c r="A442" s="391" t="s">
        <v>307</v>
      </c>
      <c r="B442" s="393" t="s">
        <v>308</v>
      </c>
      <c r="C442" s="393" t="s">
        <v>78</v>
      </c>
      <c r="D442" s="371" t="s">
        <v>206</v>
      </c>
      <c r="E442" s="371" t="s">
        <v>207</v>
      </c>
      <c r="F442" s="248" t="s">
        <v>1</v>
      </c>
      <c r="G442" s="243">
        <v>28472916.800000001</v>
      </c>
      <c r="H442" s="243">
        <v>28040106</v>
      </c>
      <c r="I442" s="245">
        <v>98.479921101725694</v>
      </c>
      <c r="J442" s="397" t="s">
        <v>1324</v>
      </c>
      <c r="K442" s="347">
        <v>2505375</v>
      </c>
      <c r="L442" s="347">
        <v>2505375</v>
      </c>
      <c r="M442" s="347" t="s">
        <v>360</v>
      </c>
      <c r="N442" s="328" t="s">
        <v>200</v>
      </c>
      <c r="O442" s="328" t="s">
        <v>200</v>
      </c>
      <c r="P442" s="328" t="s">
        <v>200</v>
      </c>
    </row>
    <row r="443" spans="1:16" ht="26.25" customHeight="1" x14ac:dyDescent="0.2">
      <c r="A443" s="391"/>
      <c r="B443" s="393" t="s">
        <v>193</v>
      </c>
      <c r="C443" s="393" t="s">
        <v>78</v>
      </c>
      <c r="D443" s="371"/>
      <c r="E443" s="371"/>
      <c r="F443" s="240" t="s">
        <v>3</v>
      </c>
      <c r="G443" s="242">
        <v>0</v>
      </c>
      <c r="H443" s="242">
        <v>0</v>
      </c>
      <c r="I443" s="245">
        <v>0</v>
      </c>
      <c r="J443" s="397"/>
      <c r="K443" s="347"/>
      <c r="L443" s="347"/>
      <c r="M443" s="347"/>
      <c r="N443" s="329"/>
      <c r="O443" s="329"/>
      <c r="P443" s="329"/>
    </row>
    <row r="444" spans="1:16" ht="70.5" customHeight="1" x14ac:dyDescent="0.2">
      <c r="A444" s="391"/>
      <c r="B444" s="393" t="s">
        <v>193</v>
      </c>
      <c r="C444" s="393" t="s">
        <v>78</v>
      </c>
      <c r="D444" s="371"/>
      <c r="E444" s="371"/>
      <c r="F444" s="240" t="s">
        <v>5</v>
      </c>
      <c r="G444" s="242">
        <v>28472916.800000001</v>
      </c>
      <c r="H444" s="242">
        <v>28040106</v>
      </c>
      <c r="I444" s="245">
        <v>98.479921101725694</v>
      </c>
      <c r="J444" s="14" t="s">
        <v>1325</v>
      </c>
      <c r="K444" s="235">
        <v>100</v>
      </c>
      <c r="L444" s="235">
        <v>100</v>
      </c>
      <c r="M444" s="235" t="s">
        <v>360</v>
      </c>
      <c r="N444" s="330"/>
      <c r="O444" s="330"/>
      <c r="P444" s="330"/>
    </row>
    <row r="445" spans="1:16" ht="24" customHeight="1" x14ac:dyDescent="0.2">
      <c r="A445" s="391" t="s">
        <v>313</v>
      </c>
      <c r="B445" s="393" t="s">
        <v>1370</v>
      </c>
      <c r="C445" s="393" t="s">
        <v>6</v>
      </c>
      <c r="D445" s="371" t="s">
        <v>206</v>
      </c>
      <c r="E445" s="371" t="s">
        <v>207</v>
      </c>
      <c r="F445" s="248" t="s">
        <v>1</v>
      </c>
      <c r="G445" s="243">
        <v>247506.3</v>
      </c>
      <c r="H445" s="243">
        <v>247506.3</v>
      </c>
      <c r="I445" s="245">
        <v>100</v>
      </c>
      <c r="J445" s="383" t="s">
        <v>1371</v>
      </c>
      <c r="K445" s="328">
        <v>61</v>
      </c>
      <c r="L445" s="328">
        <v>61</v>
      </c>
      <c r="M445" s="328" t="s">
        <v>360</v>
      </c>
      <c r="N445" s="328" t="s">
        <v>200</v>
      </c>
      <c r="O445" s="328" t="s">
        <v>200</v>
      </c>
      <c r="P445" s="328" t="s">
        <v>200</v>
      </c>
    </row>
    <row r="446" spans="1:16" ht="24" customHeight="1" x14ac:dyDescent="0.2">
      <c r="A446" s="391"/>
      <c r="B446" s="393" t="s">
        <v>193</v>
      </c>
      <c r="C446" s="393" t="s">
        <v>78</v>
      </c>
      <c r="D446" s="371"/>
      <c r="E446" s="371"/>
      <c r="F446" s="240" t="s">
        <v>3</v>
      </c>
      <c r="G446" s="242">
        <v>0</v>
      </c>
      <c r="H446" s="242">
        <v>0</v>
      </c>
      <c r="I446" s="245">
        <v>0</v>
      </c>
      <c r="J446" s="413"/>
      <c r="K446" s="329"/>
      <c r="L446" s="329"/>
      <c r="M446" s="329"/>
      <c r="N446" s="329"/>
      <c r="O446" s="329"/>
      <c r="P446" s="329"/>
    </row>
    <row r="447" spans="1:16" ht="36" customHeight="1" x14ac:dyDescent="0.2">
      <c r="A447" s="391"/>
      <c r="B447" s="393"/>
      <c r="C447" s="393"/>
      <c r="D447" s="371"/>
      <c r="E447" s="371"/>
      <c r="F447" s="240" t="s">
        <v>4</v>
      </c>
      <c r="G447" s="242">
        <v>247506.3</v>
      </c>
      <c r="H447" s="242">
        <v>247506.3</v>
      </c>
      <c r="I447" s="245">
        <v>100</v>
      </c>
      <c r="J447" s="384"/>
      <c r="K447" s="330"/>
      <c r="L447" s="330"/>
      <c r="M447" s="330"/>
      <c r="N447" s="329"/>
      <c r="O447" s="329"/>
      <c r="P447" s="329"/>
    </row>
    <row r="448" spans="1:16" ht="77.25" customHeight="1" x14ac:dyDescent="0.2">
      <c r="A448" s="391"/>
      <c r="B448" s="393" t="s">
        <v>193</v>
      </c>
      <c r="C448" s="393" t="s">
        <v>78</v>
      </c>
      <c r="D448" s="371"/>
      <c r="E448" s="371"/>
      <c r="F448" s="240" t="s">
        <v>5</v>
      </c>
      <c r="G448" s="242">
        <v>0</v>
      </c>
      <c r="H448" s="242">
        <v>0</v>
      </c>
      <c r="I448" s="245">
        <v>0</v>
      </c>
      <c r="J448" s="14" t="s">
        <v>1410</v>
      </c>
      <c r="K448" s="235">
        <v>100</v>
      </c>
      <c r="L448" s="235">
        <v>100</v>
      </c>
      <c r="M448" s="235" t="s">
        <v>360</v>
      </c>
      <c r="N448" s="330"/>
      <c r="O448" s="330"/>
      <c r="P448" s="330"/>
    </row>
    <row r="449" spans="1:16" ht="30" customHeight="1" x14ac:dyDescent="0.2">
      <c r="A449" s="391" t="s">
        <v>309</v>
      </c>
      <c r="B449" s="414" t="s">
        <v>310</v>
      </c>
      <c r="C449" s="393" t="s">
        <v>78</v>
      </c>
      <c r="D449" s="398" t="s">
        <v>199</v>
      </c>
      <c r="E449" s="398" t="s">
        <v>199</v>
      </c>
      <c r="F449" s="248" t="s">
        <v>1</v>
      </c>
      <c r="G449" s="243">
        <v>373744.2</v>
      </c>
      <c r="H449" s="243">
        <v>278087.09999999998</v>
      </c>
      <c r="I449" s="245">
        <v>74.405729908316971</v>
      </c>
      <c r="J449" s="346" t="s">
        <v>200</v>
      </c>
      <c r="K449" s="346" t="s">
        <v>200</v>
      </c>
      <c r="L449" s="346" t="s">
        <v>200</v>
      </c>
      <c r="M449" s="346" t="s">
        <v>200</v>
      </c>
      <c r="N449" s="346" t="s">
        <v>200</v>
      </c>
      <c r="O449" s="346" t="s">
        <v>200</v>
      </c>
      <c r="P449" s="346" t="s">
        <v>200</v>
      </c>
    </row>
    <row r="450" spans="1:16" ht="28.5" customHeight="1" x14ac:dyDescent="0.2">
      <c r="A450" s="391"/>
      <c r="B450" s="414" t="s">
        <v>194</v>
      </c>
      <c r="C450" s="393" t="s">
        <v>78</v>
      </c>
      <c r="D450" s="398"/>
      <c r="E450" s="398"/>
      <c r="F450" s="240" t="s">
        <v>3</v>
      </c>
      <c r="G450" s="242">
        <v>0</v>
      </c>
      <c r="H450" s="242">
        <v>0</v>
      </c>
      <c r="I450" s="245">
        <v>0</v>
      </c>
      <c r="J450" s="346"/>
      <c r="K450" s="346"/>
      <c r="L450" s="346"/>
      <c r="M450" s="346"/>
      <c r="N450" s="346"/>
      <c r="O450" s="346"/>
      <c r="P450" s="346"/>
    </row>
    <row r="451" spans="1:16" ht="54" customHeight="1" x14ac:dyDescent="0.2">
      <c r="A451" s="391"/>
      <c r="B451" s="414" t="s">
        <v>194</v>
      </c>
      <c r="C451" s="393" t="s">
        <v>78</v>
      </c>
      <c r="D451" s="398"/>
      <c r="E451" s="398"/>
      <c r="F451" s="240" t="s">
        <v>5</v>
      </c>
      <c r="G451" s="242">
        <v>373744.2</v>
      </c>
      <c r="H451" s="242">
        <v>278087.09999999998</v>
      </c>
      <c r="I451" s="245">
        <v>74.405729908316971</v>
      </c>
      <c r="J451" s="346"/>
      <c r="K451" s="346"/>
      <c r="L451" s="346"/>
      <c r="M451" s="346"/>
      <c r="N451" s="346"/>
      <c r="O451" s="346"/>
      <c r="P451" s="346"/>
    </row>
    <row r="452" spans="1:16" ht="53.25" customHeight="1" x14ac:dyDescent="0.2">
      <c r="A452" s="391" t="s">
        <v>311</v>
      </c>
      <c r="B452" s="393" t="s">
        <v>312</v>
      </c>
      <c r="C452" s="393" t="s">
        <v>78</v>
      </c>
      <c r="D452" s="371" t="s">
        <v>206</v>
      </c>
      <c r="E452" s="371" t="s">
        <v>207</v>
      </c>
      <c r="F452" s="248" t="s">
        <v>1</v>
      </c>
      <c r="G452" s="243">
        <v>373744.2</v>
      </c>
      <c r="H452" s="243">
        <v>278087.09999999998</v>
      </c>
      <c r="I452" s="245">
        <v>74.405729908316971</v>
      </c>
      <c r="J452" s="397" t="s">
        <v>1326</v>
      </c>
      <c r="K452" s="347">
        <v>63</v>
      </c>
      <c r="L452" s="347">
        <v>168</v>
      </c>
      <c r="M452" s="328" t="s">
        <v>1425</v>
      </c>
      <c r="N452" s="328" t="s">
        <v>200</v>
      </c>
      <c r="O452" s="328" t="s">
        <v>200</v>
      </c>
      <c r="P452" s="328" t="s">
        <v>200</v>
      </c>
    </row>
    <row r="453" spans="1:16" ht="45.75" customHeight="1" x14ac:dyDescent="0.2">
      <c r="A453" s="391"/>
      <c r="B453" s="393" t="s">
        <v>195</v>
      </c>
      <c r="C453" s="393" t="s">
        <v>78</v>
      </c>
      <c r="D453" s="371"/>
      <c r="E453" s="371"/>
      <c r="F453" s="240" t="s">
        <v>3</v>
      </c>
      <c r="G453" s="242">
        <v>0</v>
      </c>
      <c r="H453" s="242">
        <v>0</v>
      </c>
      <c r="I453" s="245">
        <v>0</v>
      </c>
      <c r="J453" s="397"/>
      <c r="K453" s="347"/>
      <c r="L453" s="347"/>
      <c r="M453" s="329"/>
      <c r="N453" s="329"/>
      <c r="O453" s="329"/>
      <c r="P453" s="329"/>
    </row>
    <row r="454" spans="1:16" ht="94.5" customHeight="1" x14ac:dyDescent="0.2">
      <c r="A454" s="391"/>
      <c r="B454" s="393" t="s">
        <v>195</v>
      </c>
      <c r="C454" s="393" t="s">
        <v>78</v>
      </c>
      <c r="D454" s="371"/>
      <c r="E454" s="371"/>
      <c r="F454" s="240" t="s">
        <v>5</v>
      </c>
      <c r="G454" s="242">
        <v>373744.2</v>
      </c>
      <c r="H454" s="242">
        <v>278087.09999999998</v>
      </c>
      <c r="I454" s="245">
        <v>74.405729908316971</v>
      </c>
      <c r="J454" s="14" t="s">
        <v>1327</v>
      </c>
      <c r="K454" s="241">
        <v>18.399999999999999</v>
      </c>
      <c r="L454" s="241">
        <v>28.27586206896552</v>
      </c>
      <c r="M454" s="330"/>
      <c r="N454" s="330"/>
      <c r="O454" s="330"/>
      <c r="P454" s="330"/>
    </row>
    <row r="455" spans="1:16" ht="15.75" x14ac:dyDescent="0.25">
      <c r="A455" s="1"/>
      <c r="B455" s="1"/>
      <c r="C455" s="1"/>
      <c r="D455" s="1"/>
      <c r="E455" s="1"/>
      <c r="F455" s="3"/>
      <c r="G455" s="126"/>
      <c r="H455" s="126"/>
      <c r="I455" s="126"/>
      <c r="J455" s="1"/>
      <c r="K455" s="126"/>
      <c r="L455" s="126"/>
      <c r="M455" s="126"/>
      <c r="N455" s="126"/>
      <c r="O455" s="126"/>
      <c r="P455" s="126"/>
    </row>
    <row r="456" spans="1:16" ht="20.25" x14ac:dyDescent="0.3">
      <c r="A456" s="1"/>
      <c r="B456" s="34"/>
      <c r="C456" s="34"/>
      <c r="D456" s="34"/>
      <c r="E456" s="34"/>
      <c r="F456" s="35"/>
      <c r="G456" s="5"/>
      <c r="H456" s="5"/>
      <c r="I456" s="5"/>
      <c r="J456" s="36"/>
      <c r="K456" s="5"/>
      <c r="L456" s="5"/>
      <c r="M456" s="126"/>
      <c r="N456" s="126"/>
      <c r="O456" s="126"/>
      <c r="P456" s="126"/>
    </row>
  </sheetData>
  <autoFilter ref="A6:P454"/>
  <mergeCells count="1618">
    <mergeCell ref="A400:A407"/>
    <mergeCell ref="B400:B407"/>
    <mergeCell ref="M404:M405"/>
    <mergeCell ref="I338:I339"/>
    <mergeCell ref="E392:E393"/>
    <mergeCell ref="D404:D407"/>
    <mergeCell ref="E404:E407"/>
    <mergeCell ref="F404:F406"/>
    <mergeCell ref="G404:G406"/>
    <mergeCell ref="D309:D311"/>
    <mergeCell ref="E309:E311"/>
    <mergeCell ref="E155:E157"/>
    <mergeCell ref="E237:E238"/>
    <mergeCell ref="E315:E317"/>
    <mergeCell ref="I401:I402"/>
    <mergeCell ref="I404:I406"/>
    <mergeCell ref="K164:K165"/>
    <mergeCell ref="K171:K172"/>
    <mergeCell ref="M171:M172"/>
    <mergeCell ref="K177:K179"/>
    <mergeCell ref="M177:M179"/>
    <mergeCell ref="K192:K193"/>
    <mergeCell ref="M192:M193"/>
    <mergeCell ref="K202:K203"/>
    <mergeCell ref="M202:M203"/>
    <mergeCell ref="M371:M373"/>
    <mergeCell ref="I165:I166"/>
    <mergeCell ref="A161:A163"/>
    <mergeCell ref="B161:B163"/>
    <mergeCell ref="C161:C163"/>
    <mergeCell ref="D161:D163"/>
    <mergeCell ref="E161:E163"/>
    <mergeCell ref="M138:M140"/>
    <mergeCell ref="M164:M166"/>
    <mergeCell ref="J153:J154"/>
    <mergeCell ref="K153:K154"/>
    <mergeCell ref="M153:M154"/>
    <mergeCell ref="M147:M148"/>
    <mergeCell ref="K243:K248"/>
    <mergeCell ref="M243:M248"/>
    <mergeCell ref="K210:K219"/>
    <mergeCell ref="M210:M219"/>
    <mergeCell ref="A112:A113"/>
    <mergeCell ref="B112:B113"/>
    <mergeCell ref="C112:C113"/>
    <mergeCell ref="D112:D113"/>
    <mergeCell ref="E112:E113"/>
    <mergeCell ref="A114:A115"/>
    <mergeCell ref="B114:B115"/>
    <mergeCell ref="C114:C115"/>
    <mergeCell ref="D114:D115"/>
    <mergeCell ref="E114:E115"/>
    <mergeCell ref="A150:A151"/>
    <mergeCell ref="B150:B151"/>
    <mergeCell ref="C150:C151"/>
    <mergeCell ref="D150:D151"/>
    <mergeCell ref="E150:E151"/>
    <mergeCell ref="K144:K145"/>
    <mergeCell ref="M144:M145"/>
    <mergeCell ref="A120:A121"/>
    <mergeCell ref="B120:B121"/>
    <mergeCell ref="C120:C121"/>
    <mergeCell ref="D120:D121"/>
    <mergeCell ref="N8:N25"/>
    <mergeCell ref="N26:N37"/>
    <mergeCell ref="P26:P37"/>
    <mergeCell ref="O26:O37"/>
    <mergeCell ref="M90:M91"/>
    <mergeCell ref="P85:P86"/>
    <mergeCell ref="P81:P82"/>
    <mergeCell ref="M5:M6"/>
    <mergeCell ref="A8:B25"/>
    <mergeCell ref="C8:C12"/>
    <mergeCell ref="D8:D12"/>
    <mergeCell ref="E8:E12"/>
    <mergeCell ref="J8:J25"/>
    <mergeCell ref="K8:K25"/>
    <mergeCell ref="M8:M25"/>
    <mergeCell ref="A5:A6"/>
    <mergeCell ref="B5:B6"/>
    <mergeCell ref="C5:C6"/>
    <mergeCell ref="D5:E5"/>
    <mergeCell ref="J5:J6"/>
    <mergeCell ref="K5:K6"/>
    <mergeCell ref="F5:F6"/>
    <mergeCell ref="G5:G6"/>
    <mergeCell ref="H5:H6"/>
    <mergeCell ref="P8:P25"/>
    <mergeCell ref="O8:O25"/>
    <mergeCell ref="I5:I6"/>
    <mergeCell ref="N5:P5"/>
    <mergeCell ref="C13:C15"/>
    <mergeCell ref="D13:D15"/>
    <mergeCell ref="E13:E15"/>
    <mergeCell ref="C16:C19"/>
    <mergeCell ref="D16:D19"/>
    <mergeCell ref="E16:E19"/>
    <mergeCell ref="K26:K37"/>
    <mergeCell ref="M26:M37"/>
    <mergeCell ref="C31:C34"/>
    <mergeCell ref="D31:D34"/>
    <mergeCell ref="E31:E34"/>
    <mergeCell ref="C35:C37"/>
    <mergeCell ref="D35:D37"/>
    <mergeCell ref="E35:E37"/>
    <mergeCell ref="L5:L6"/>
    <mergeCell ref="L8:L25"/>
    <mergeCell ref="L26:L37"/>
    <mergeCell ref="A26:A37"/>
    <mergeCell ref="B26:B37"/>
    <mergeCell ref="C26:C30"/>
    <mergeCell ref="D26:D30"/>
    <mergeCell ref="E26:E30"/>
    <mergeCell ref="J26:J37"/>
    <mergeCell ref="C20:C22"/>
    <mergeCell ref="D20:D22"/>
    <mergeCell ref="E20:E22"/>
    <mergeCell ref="C23:C25"/>
    <mergeCell ref="D23:D25"/>
    <mergeCell ref="E23:E25"/>
    <mergeCell ref="P47:P48"/>
    <mergeCell ref="P49:P50"/>
    <mergeCell ref="O47:O48"/>
    <mergeCell ref="O49:O50"/>
    <mergeCell ref="L49:L50"/>
    <mergeCell ref="A44:A46"/>
    <mergeCell ref="B44:B46"/>
    <mergeCell ref="C44:C46"/>
    <mergeCell ref="D44:D46"/>
    <mergeCell ref="E44:E46"/>
    <mergeCell ref="K38:K40"/>
    <mergeCell ref="M38:M40"/>
    <mergeCell ref="A41:A43"/>
    <mergeCell ref="B41:B43"/>
    <mergeCell ref="C41:C43"/>
    <mergeCell ref="D41:D43"/>
    <mergeCell ref="E41:E43"/>
    <mergeCell ref="F42:F43"/>
    <mergeCell ref="G42:G43"/>
    <mergeCell ref="A38:A40"/>
    <mergeCell ref="B38:B40"/>
    <mergeCell ref="C38:C40"/>
    <mergeCell ref="D38:D40"/>
    <mergeCell ref="E38:E40"/>
    <mergeCell ref="J38:J40"/>
    <mergeCell ref="H42:H43"/>
    <mergeCell ref="N38:N40"/>
    <mergeCell ref="I42:I43"/>
    <mergeCell ref="L38:L40"/>
    <mergeCell ref="P38:P40"/>
    <mergeCell ref="O38:O40"/>
    <mergeCell ref="H52:H55"/>
    <mergeCell ref="I52:I55"/>
    <mergeCell ref="N56:N58"/>
    <mergeCell ref="A49:A50"/>
    <mergeCell ref="B49:B50"/>
    <mergeCell ref="C49:C50"/>
    <mergeCell ref="D49:D50"/>
    <mergeCell ref="E49:E50"/>
    <mergeCell ref="J49:J50"/>
    <mergeCell ref="K49:K50"/>
    <mergeCell ref="M49:M50"/>
    <mergeCell ref="J45:J46"/>
    <mergeCell ref="K45:K46"/>
    <mergeCell ref="M45:M46"/>
    <mergeCell ref="A47:A48"/>
    <mergeCell ref="B47:B48"/>
    <mergeCell ref="C47:C48"/>
    <mergeCell ref="D47:D48"/>
    <mergeCell ref="E47:E48"/>
    <mergeCell ref="N47:N48"/>
    <mergeCell ref="N49:N50"/>
    <mergeCell ref="L45:L46"/>
    <mergeCell ref="L52:L55"/>
    <mergeCell ref="L56:L58"/>
    <mergeCell ref="P62:P64"/>
    <mergeCell ref="O62:O64"/>
    <mergeCell ref="N62:N64"/>
    <mergeCell ref="M65:M66"/>
    <mergeCell ref="M76:M77"/>
    <mergeCell ref="O65:O67"/>
    <mergeCell ref="A59:A61"/>
    <mergeCell ref="B59:B61"/>
    <mergeCell ref="C59:C61"/>
    <mergeCell ref="D59:D61"/>
    <mergeCell ref="E59:E61"/>
    <mergeCell ref="J60:J61"/>
    <mergeCell ref="K60:K61"/>
    <mergeCell ref="M60:M61"/>
    <mergeCell ref="M52:M55"/>
    <mergeCell ref="A56:A58"/>
    <mergeCell ref="B56:B58"/>
    <mergeCell ref="C56:C58"/>
    <mergeCell ref="D56:D58"/>
    <mergeCell ref="E56:E58"/>
    <mergeCell ref="J56:J58"/>
    <mergeCell ref="K56:K58"/>
    <mergeCell ref="M56:M58"/>
    <mergeCell ref="A51:A55"/>
    <mergeCell ref="B51:B55"/>
    <mergeCell ref="C51:C55"/>
    <mergeCell ref="D51:D55"/>
    <mergeCell ref="E51:E55"/>
    <mergeCell ref="F52:F55"/>
    <mergeCell ref="G52:G55"/>
    <mergeCell ref="J52:J55"/>
    <mergeCell ref="K52:K55"/>
    <mergeCell ref="M74:M75"/>
    <mergeCell ref="I72:I73"/>
    <mergeCell ref="I74:I75"/>
    <mergeCell ref="I76:I78"/>
    <mergeCell ref="A68:A70"/>
    <mergeCell ref="B68:B70"/>
    <mergeCell ref="C68:C70"/>
    <mergeCell ref="D68:D70"/>
    <mergeCell ref="E68:E70"/>
    <mergeCell ref="K62:K63"/>
    <mergeCell ref="M62:M63"/>
    <mergeCell ref="A65:A67"/>
    <mergeCell ref="B65:B67"/>
    <mergeCell ref="C65:C67"/>
    <mergeCell ref="D65:D67"/>
    <mergeCell ref="E65:E67"/>
    <mergeCell ref="J65:J66"/>
    <mergeCell ref="K65:K66"/>
    <mergeCell ref="A62:A64"/>
    <mergeCell ref="B62:B64"/>
    <mergeCell ref="C62:C64"/>
    <mergeCell ref="D62:D64"/>
    <mergeCell ref="E62:E64"/>
    <mergeCell ref="J62:J63"/>
    <mergeCell ref="A79:A80"/>
    <mergeCell ref="B79:B80"/>
    <mergeCell ref="C79:C80"/>
    <mergeCell ref="D79:D80"/>
    <mergeCell ref="E79:E80"/>
    <mergeCell ref="I87:I88"/>
    <mergeCell ref="A74:A78"/>
    <mergeCell ref="B74:B78"/>
    <mergeCell ref="C74:C78"/>
    <mergeCell ref="D74:D78"/>
    <mergeCell ref="E74:E78"/>
    <mergeCell ref="F74:F75"/>
    <mergeCell ref="G74:G75"/>
    <mergeCell ref="A71:A73"/>
    <mergeCell ref="B71:B73"/>
    <mergeCell ref="C71:C73"/>
    <mergeCell ref="D71:D73"/>
    <mergeCell ref="E71:E73"/>
    <mergeCell ref="F72:F73"/>
    <mergeCell ref="G72:G73"/>
    <mergeCell ref="H72:H73"/>
    <mergeCell ref="H74:H75"/>
    <mergeCell ref="H76:H78"/>
    <mergeCell ref="F76:F78"/>
    <mergeCell ref="G76:G78"/>
    <mergeCell ref="A85:A86"/>
    <mergeCell ref="B85:B86"/>
    <mergeCell ref="C85:C86"/>
    <mergeCell ref="D85:D86"/>
    <mergeCell ref="E85:E86"/>
    <mergeCell ref="A81:A82"/>
    <mergeCell ref="B81:B82"/>
    <mergeCell ref="C81:C82"/>
    <mergeCell ref="D81:D82"/>
    <mergeCell ref="E81:E82"/>
    <mergeCell ref="A83:A84"/>
    <mergeCell ref="B83:B84"/>
    <mergeCell ref="C83:C84"/>
    <mergeCell ref="D83:D84"/>
    <mergeCell ref="E83:E84"/>
    <mergeCell ref="J90:J91"/>
    <mergeCell ref="K90:K91"/>
    <mergeCell ref="J83:J84"/>
    <mergeCell ref="K83:K84"/>
    <mergeCell ref="A92:A93"/>
    <mergeCell ref="B92:B93"/>
    <mergeCell ref="C92:C93"/>
    <mergeCell ref="D92:D93"/>
    <mergeCell ref="E92:E93"/>
    <mergeCell ref="G87:G88"/>
    <mergeCell ref="J87:J88"/>
    <mergeCell ref="K87:K88"/>
    <mergeCell ref="M87:M88"/>
    <mergeCell ref="A90:A91"/>
    <mergeCell ref="B90:B91"/>
    <mergeCell ref="C90:C91"/>
    <mergeCell ref="D90:D91"/>
    <mergeCell ref="E90:E91"/>
    <mergeCell ref="A87:A89"/>
    <mergeCell ref="B87:B89"/>
    <mergeCell ref="C87:C89"/>
    <mergeCell ref="D87:D89"/>
    <mergeCell ref="E87:E89"/>
    <mergeCell ref="F87:F88"/>
    <mergeCell ref="H87:H88"/>
    <mergeCell ref="A102:A103"/>
    <mergeCell ref="B102:B103"/>
    <mergeCell ref="C102:C103"/>
    <mergeCell ref="D102:D103"/>
    <mergeCell ref="E102:E103"/>
    <mergeCell ref="M97:M98"/>
    <mergeCell ref="A100:A101"/>
    <mergeCell ref="B100:B101"/>
    <mergeCell ref="C100:C101"/>
    <mergeCell ref="D100:D101"/>
    <mergeCell ref="E100:E101"/>
    <mergeCell ref="J100:J101"/>
    <mergeCell ref="K100:K101"/>
    <mergeCell ref="M100:M101"/>
    <mergeCell ref="K94:K96"/>
    <mergeCell ref="M94:M96"/>
    <mergeCell ref="A97:A99"/>
    <mergeCell ref="B97:B99"/>
    <mergeCell ref="C97:C99"/>
    <mergeCell ref="D97:D99"/>
    <mergeCell ref="E97:E99"/>
    <mergeCell ref="J97:J98"/>
    <mergeCell ref="K97:K98"/>
    <mergeCell ref="A94:A96"/>
    <mergeCell ref="B94:B96"/>
    <mergeCell ref="C94:C96"/>
    <mergeCell ref="D94:D96"/>
    <mergeCell ref="E94:E96"/>
    <mergeCell ref="J94:J96"/>
    <mergeCell ref="A108:A109"/>
    <mergeCell ref="B108:B109"/>
    <mergeCell ref="C108:C109"/>
    <mergeCell ref="D108:D109"/>
    <mergeCell ref="E108:E109"/>
    <mergeCell ref="A104:A105"/>
    <mergeCell ref="B104:B105"/>
    <mergeCell ref="C104:C105"/>
    <mergeCell ref="D104:D105"/>
    <mergeCell ref="E104:E105"/>
    <mergeCell ref="A106:A107"/>
    <mergeCell ref="B106:B107"/>
    <mergeCell ref="C106:C107"/>
    <mergeCell ref="D106:D107"/>
    <mergeCell ref="E106:E107"/>
    <mergeCell ref="M106:M107"/>
    <mergeCell ref="A110:A111"/>
    <mergeCell ref="B110:B111"/>
    <mergeCell ref="C110:C111"/>
    <mergeCell ref="D110:D111"/>
    <mergeCell ref="E110:E111"/>
    <mergeCell ref="J106:J107"/>
    <mergeCell ref="K106:K107"/>
    <mergeCell ref="P108:P109"/>
    <mergeCell ref="O108:O109"/>
    <mergeCell ref="N108:N109"/>
    <mergeCell ref="P104:P105"/>
    <mergeCell ref="J118:J119"/>
    <mergeCell ref="K118:K119"/>
    <mergeCell ref="M118:M119"/>
    <mergeCell ref="O104:O105"/>
    <mergeCell ref="N104:N105"/>
    <mergeCell ref="M112:M113"/>
    <mergeCell ref="E120:E121"/>
    <mergeCell ref="A116:A117"/>
    <mergeCell ref="B116:B117"/>
    <mergeCell ref="C116:C117"/>
    <mergeCell ref="D116:D117"/>
    <mergeCell ref="E116:E117"/>
    <mergeCell ref="A118:A119"/>
    <mergeCell ref="B118:B119"/>
    <mergeCell ref="C118:C119"/>
    <mergeCell ref="D118:D119"/>
    <mergeCell ref="E118:E119"/>
    <mergeCell ref="A125:A129"/>
    <mergeCell ref="B125:B129"/>
    <mergeCell ref="C125:C129"/>
    <mergeCell ref="D125:D129"/>
    <mergeCell ref="E125:E129"/>
    <mergeCell ref="F126:F129"/>
    <mergeCell ref="A122:A124"/>
    <mergeCell ref="B122:B124"/>
    <mergeCell ref="C122:C124"/>
    <mergeCell ref="D122:D124"/>
    <mergeCell ref="E122:E124"/>
    <mergeCell ref="J122:J124"/>
    <mergeCell ref="I126:I129"/>
    <mergeCell ref="H132:H134"/>
    <mergeCell ref="O122:O124"/>
    <mergeCell ref="P130:P134"/>
    <mergeCell ref="L128:L129"/>
    <mergeCell ref="L133:L134"/>
    <mergeCell ref="K122:K124"/>
    <mergeCell ref="M122:M124"/>
    <mergeCell ref="I132:I134"/>
    <mergeCell ref="M133:M134"/>
    <mergeCell ref="H126:H129"/>
    <mergeCell ref="G126:G129"/>
    <mergeCell ref="J126:J127"/>
    <mergeCell ref="K126:K127"/>
    <mergeCell ref="M126:M127"/>
    <mergeCell ref="J128:J129"/>
    <mergeCell ref="K128:K129"/>
    <mergeCell ref="M128:M129"/>
    <mergeCell ref="A135:A137"/>
    <mergeCell ref="B135:B137"/>
    <mergeCell ref="C135:C137"/>
    <mergeCell ref="D135:D137"/>
    <mergeCell ref="E135:E137"/>
    <mergeCell ref="J135:J137"/>
    <mergeCell ref="K135:K137"/>
    <mergeCell ref="M135:M137"/>
    <mergeCell ref="A130:A134"/>
    <mergeCell ref="B130:B134"/>
    <mergeCell ref="C130:C134"/>
    <mergeCell ref="D130:D134"/>
    <mergeCell ref="E130:E134"/>
    <mergeCell ref="F132:F134"/>
    <mergeCell ref="G132:G134"/>
    <mergeCell ref="J133:J134"/>
    <mergeCell ref="K133:K134"/>
    <mergeCell ref="A147:A149"/>
    <mergeCell ref="B147:B149"/>
    <mergeCell ref="C147:C149"/>
    <mergeCell ref="D147:D149"/>
    <mergeCell ref="E147:E149"/>
    <mergeCell ref="J147:J148"/>
    <mergeCell ref="K147:K148"/>
    <mergeCell ref="A144:A146"/>
    <mergeCell ref="B144:B146"/>
    <mergeCell ref="C144:C146"/>
    <mergeCell ref="D144:D146"/>
    <mergeCell ref="E144:E146"/>
    <mergeCell ref="J144:J145"/>
    <mergeCell ref="L144:L145"/>
    <mergeCell ref="A138:A139"/>
    <mergeCell ref="B138:B139"/>
    <mergeCell ref="C138:C139"/>
    <mergeCell ref="A142:A143"/>
    <mergeCell ref="B142:B143"/>
    <mergeCell ref="C142:C143"/>
    <mergeCell ref="D142:D143"/>
    <mergeCell ref="E142:E143"/>
    <mergeCell ref="A140:A141"/>
    <mergeCell ref="B140:B141"/>
    <mergeCell ref="C140:C141"/>
    <mergeCell ref="D140:D141"/>
    <mergeCell ref="E140:E141"/>
    <mergeCell ref="D138:D139"/>
    <mergeCell ref="E138:E139"/>
    <mergeCell ref="J161:J163"/>
    <mergeCell ref="K161:K163"/>
    <mergeCell ref="M161:M163"/>
    <mergeCell ref="A152:A154"/>
    <mergeCell ref="B152:B154"/>
    <mergeCell ref="C152:C154"/>
    <mergeCell ref="D152:D154"/>
    <mergeCell ref="E152:E154"/>
    <mergeCell ref="A158:A160"/>
    <mergeCell ref="B158:B160"/>
    <mergeCell ref="J156:J157"/>
    <mergeCell ref="K156:K157"/>
    <mergeCell ref="J159:J160"/>
    <mergeCell ref="F165:F166"/>
    <mergeCell ref="G165:G166"/>
    <mergeCell ref="A168:A170"/>
    <mergeCell ref="B168:B170"/>
    <mergeCell ref="C168:C170"/>
    <mergeCell ref="D168:D170"/>
    <mergeCell ref="E168:E170"/>
    <mergeCell ref="A164:A167"/>
    <mergeCell ref="B164:B167"/>
    <mergeCell ref="C164:C167"/>
    <mergeCell ref="D164:D167"/>
    <mergeCell ref="E164:E167"/>
    <mergeCell ref="J164:J165"/>
    <mergeCell ref="H165:H166"/>
    <mergeCell ref="D158:D160"/>
    <mergeCell ref="E158:E160"/>
    <mergeCell ref="K159:K160"/>
    <mergeCell ref="D155:D157"/>
    <mergeCell ref="C158:C160"/>
    <mergeCell ref="H174:H175"/>
    <mergeCell ref="J174:J175"/>
    <mergeCell ref="K174:K175"/>
    <mergeCell ref="P174:P176"/>
    <mergeCell ref="O174:O176"/>
    <mergeCell ref="A174:A176"/>
    <mergeCell ref="B174:B176"/>
    <mergeCell ref="C174:C176"/>
    <mergeCell ref="D174:D176"/>
    <mergeCell ref="E174:E176"/>
    <mergeCell ref="F174:F175"/>
    <mergeCell ref="G174:G175"/>
    <mergeCell ref="J168:J170"/>
    <mergeCell ref="K168:K170"/>
    <mergeCell ref="M168:M170"/>
    <mergeCell ref="A171:A173"/>
    <mergeCell ref="B171:B173"/>
    <mergeCell ref="C171:C173"/>
    <mergeCell ref="D171:D173"/>
    <mergeCell ref="E171:E173"/>
    <mergeCell ref="J171:J172"/>
    <mergeCell ref="P171:P173"/>
    <mergeCell ref="O171:O173"/>
    <mergeCell ref="I174:I175"/>
    <mergeCell ref="M174:M175"/>
    <mergeCell ref="P183:P185"/>
    <mergeCell ref="P180:P182"/>
    <mergeCell ref="O186:O188"/>
    <mergeCell ref="O180:O182"/>
    <mergeCell ref="L186:L187"/>
    <mergeCell ref="A180:A182"/>
    <mergeCell ref="B180:B182"/>
    <mergeCell ref="C180:C182"/>
    <mergeCell ref="D180:D182"/>
    <mergeCell ref="E180:E182"/>
    <mergeCell ref="J180:J181"/>
    <mergeCell ref="K180:K181"/>
    <mergeCell ref="A177:A179"/>
    <mergeCell ref="B177:B179"/>
    <mergeCell ref="C177:C179"/>
    <mergeCell ref="D177:D179"/>
    <mergeCell ref="E177:E179"/>
    <mergeCell ref="J177:J179"/>
    <mergeCell ref="P177:P179"/>
    <mergeCell ref="A186:A188"/>
    <mergeCell ref="B186:B188"/>
    <mergeCell ref="C186:C188"/>
    <mergeCell ref="D186:D188"/>
    <mergeCell ref="E186:E188"/>
    <mergeCell ref="J186:J187"/>
    <mergeCell ref="K186:K187"/>
    <mergeCell ref="M186:M187"/>
    <mergeCell ref="M180:M181"/>
    <mergeCell ref="A183:A185"/>
    <mergeCell ref="B183:B185"/>
    <mergeCell ref="C183:C185"/>
    <mergeCell ref="D183:D185"/>
    <mergeCell ref="E183:E185"/>
    <mergeCell ref="J183:J185"/>
    <mergeCell ref="K183:K185"/>
    <mergeCell ref="M183:M185"/>
    <mergeCell ref="N196:N201"/>
    <mergeCell ref="N202:N203"/>
    <mergeCell ref="P196:P201"/>
    <mergeCell ref="M189:M191"/>
    <mergeCell ref="A192:A195"/>
    <mergeCell ref="B192:B195"/>
    <mergeCell ref="C192:C195"/>
    <mergeCell ref="D192:D195"/>
    <mergeCell ref="E192:E195"/>
    <mergeCell ref="F192:F193"/>
    <mergeCell ref="G192:G193"/>
    <mergeCell ref="A189:A191"/>
    <mergeCell ref="B189:B191"/>
    <mergeCell ref="C189:C191"/>
    <mergeCell ref="D189:D191"/>
    <mergeCell ref="E189:E191"/>
    <mergeCell ref="J189:J191"/>
    <mergeCell ref="P189:P191"/>
    <mergeCell ref="L192:L193"/>
    <mergeCell ref="J192:J193"/>
    <mergeCell ref="I192:I193"/>
    <mergeCell ref="I194:I195"/>
    <mergeCell ref="L189:L191"/>
    <mergeCell ref="H192:H193"/>
    <mergeCell ref="H194:H195"/>
    <mergeCell ref="F194:F195"/>
    <mergeCell ref="G194:G195"/>
    <mergeCell ref="K189:K191"/>
    <mergeCell ref="A204:A205"/>
    <mergeCell ref="B204:B205"/>
    <mergeCell ref="C204:C205"/>
    <mergeCell ref="D204:D205"/>
    <mergeCell ref="E204:E205"/>
    <mergeCell ref="A202:A203"/>
    <mergeCell ref="B202:B203"/>
    <mergeCell ref="C202:C203"/>
    <mergeCell ref="D202:D203"/>
    <mergeCell ref="E202:E203"/>
    <mergeCell ref="J202:J203"/>
    <mergeCell ref="K196:K201"/>
    <mergeCell ref="M196:M201"/>
    <mergeCell ref="C198:C199"/>
    <mergeCell ref="D198:D199"/>
    <mergeCell ref="E198:E199"/>
    <mergeCell ref="C200:C201"/>
    <mergeCell ref="D200:D201"/>
    <mergeCell ref="E200:E201"/>
    <mergeCell ref="A196:A201"/>
    <mergeCell ref="B196:B201"/>
    <mergeCell ref="C196:C197"/>
    <mergeCell ref="D196:D197"/>
    <mergeCell ref="E196:E197"/>
    <mergeCell ref="J196:J201"/>
    <mergeCell ref="L196:L201"/>
    <mergeCell ref="L202:L203"/>
    <mergeCell ref="C214:C216"/>
    <mergeCell ref="D214:D216"/>
    <mergeCell ref="E214:E216"/>
    <mergeCell ref="C217:C219"/>
    <mergeCell ref="D217:D219"/>
    <mergeCell ref="E217:E219"/>
    <mergeCell ref="A210:A219"/>
    <mergeCell ref="B210:B219"/>
    <mergeCell ref="C210:C213"/>
    <mergeCell ref="D210:D213"/>
    <mergeCell ref="E210:E213"/>
    <mergeCell ref="J210:J219"/>
    <mergeCell ref="K206:K207"/>
    <mergeCell ref="M206:M207"/>
    <mergeCell ref="A208:A209"/>
    <mergeCell ref="B208:B209"/>
    <mergeCell ref="C208:C209"/>
    <mergeCell ref="D208:D209"/>
    <mergeCell ref="E208:E209"/>
    <mergeCell ref="A206:A207"/>
    <mergeCell ref="B206:B207"/>
    <mergeCell ref="C206:C207"/>
    <mergeCell ref="D206:D207"/>
    <mergeCell ref="E206:E207"/>
    <mergeCell ref="J206:J207"/>
    <mergeCell ref="L206:L207"/>
    <mergeCell ref="L210:L219"/>
    <mergeCell ref="B226:B228"/>
    <mergeCell ref="C226:C228"/>
    <mergeCell ref="D226:D228"/>
    <mergeCell ref="E226:E228"/>
    <mergeCell ref="J226:J227"/>
    <mergeCell ref="K226:K227"/>
    <mergeCell ref="K220:K222"/>
    <mergeCell ref="M220:M222"/>
    <mergeCell ref="A223:A225"/>
    <mergeCell ref="B223:B225"/>
    <mergeCell ref="C223:C225"/>
    <mergeCell ref="D223:D225"/>
    <mergeCell ref="E223:E225"/>
    <mergeCell ref="J223:J224"/>
    <mergeCell ref="K223:K224"/>
    <mergeCell ref="A220:A222"/>
    <mergeCell ref="B220:B222"/>
    <mergeCell ref="C220:C222"/>
    <mergeCell ref="D220:D222"/>
    <mergeCell ref="E220:E222"/>
    <mergeCell ref="J220:J222"/>
    <mergeCell ref="L220:L222"/>
    <mergeCell ref="L223:L224"/>
    <mergeCell ref="L226:L227"/>
    <mergeCell ref="M223:M225"/>
    <mergeCell ref="M226:M228"/>
    <mergeCell ref="A226:A228"/>
    <mergeCell ref="A241:A242"/>
    <mergeCell ref="B241:B242"/>
    <mergeCell ref="C241:C242"/>
    <mergeCell ref="D241:D242"/>
    <mergeCell ref="E241:E242"/>
    <mergeCell ref="K249:K250"/>
    <mergeCell ref="D239:D240"/>
    <mergeCell ref="E239:E240"/>
    <mergeCell ref="K229:K236"/>
    <mergeCell ref="M229:M236"/>
    <mergeCell ref="C232:C233"/>
    <mergeCell ref="D232:D233"/>
    <mergeCell ref="E232:E233"/>
    <mergeCell ref="C234:C236"/>
    <mergeCell ref="D234:D236"/>
    <mergeCell ref="E234:E236"/>
    <mergeCell ref="A229:A236"/>
    <mergeCell ref="B229:B236"/>
    <mergeCell ref="C229:C231"/>
    <mergeCell ref="D229:D231"/>
    <mergeCell ref="E229:E231"/>
    <mergeCell ref="J229:J236"/>
    <mergeCell ref="L229:L236"/>
    <mergeCell ref="A237:A238"/>
    <mergeCell ref="B237:B238"/>
    <mergeCell ref="C237:C238"/>
    <mergeCell ref="D237:D238"/>
    <mergeCell ref="A239:A240"/>
    <mergeCell ref="B239:B240"/>
    <mergeCell ref="C239:C240"/>
    <mergeCell ref="M249:M250"/>
    <mergeCell ref="M265:M267"/>
    <mergeCell ref="L260:L261"/>
    <mergeCell ref="K258:K259"/>
    <mergeCell ref="M258:M259"/>
    <mergeCell ref="J260:J261"/>
    <mergeCell ref="K260:K261"/>
    <mergeCell ref="M260:M261"/>
    <mergeCell ref="A257:A261"/>
    <mergeCell ref="B257:B261"/>
    <mergeCell ref="C246:C248"/>
    <mergeCell ref="D246:D248"/>
    <mergeCell ref="E246:E248"/>
    <mergeCell ref="A243:A248"/>
    <mergeCell ref="B243:B248"/>
    <mergeCell ref="C243:C245"/>
    <mergeCell ref="D243:D245"/>
    <mergeCell ref="E243:E245"/>
    <mergeCell ref="J243:J248"/>
    <mergeCell ref="L243:L248"/>
    <mergeCell ref="L249:L250"/>
    <mergeCell ref="A251:A256"/>
    <mergeCell ref="B251:B256"/>
    <mergeCell ref="C251:C256"/>
    <mergeCell ref="D251:D256"/>
    <mergeCell ref="E251:E256"/>
    <mergeCell ref="F251:F253"/>
    <mergeCell ref="G251:G253"/>
    <mergeCell ref="A249:A250"/>
    <mergeCell ref="B249:B250"/>
    <mergeCell ref="C249:C250"/>
    <mergeCell ref="D249:D250"/>
    <mergeCell ref="E249:E250"/>
    <mergeCell ref="J249:J250"/>
    <mergeCell ref="I251:I253"/>
    <mergeCell ref="I254:I256"/>
    <mergeCell ref="I258:I261"/>
    <mergeCell ref="H258:H261"/>
    <mergeCell ref="J258:J259"/>
    <mergeCell ref="H254:H256"/>
    <mergeCell ref="H251:H253"/>
    <mergeCell ref="C257:C261"/>
    <mergeCell ref="D257:D261"/>
    <mergeCell ref="E257:E261"/>
    <mergeCell ref="F258:F261"/>
    <mergeCell ref="J251:J253"/>
    <mergeCell ref="K251:K253"/>
    <mergeCell ref="M251:M253"/>
    <mergeCell ref="F254:F256"/>
    <mergeCell ref="G254:G256"/>
    <mergeCell ref="J254:J255"/>
    <mergeCell ref="K254:K255"/>
    <mergeCell ref="M254:M255"/>
    <mergeCell ref="G258:G261"/>
    <mergeCell ref="L251:L253"/>
    <mergeCell ref="L254:L255"/>
    <mergeCell ref="L258:L259"/>
    <mergeCell ref="B265:B267"/>
    <mergeCell ref="C265:C267"/>
    <mergeCell ref="D265:D267"/>
    <mergeCell ref="E265:E267"/>
    <mergeCell ref="J265:J266"/>
    <mergeCell ref="K265:K266"/>
    <mergeCell ref="M262:M264"/>
    <mergeCell ref="A262:A264"/>
    <mergeCell ref="B262:B264"/>
    <mergeCell ref="C262:C264"/>
    <mergeCell ref="D262:D264"/>
    <mergeCell ref="E262:E264"/>
    <mergeCell ref="J262:J264"/>
    <mergeCell ref="L262:L264"/>
    <mergeCell ref="L265:L266"/>
    <mergeCell ref="K268:K280"/>
    <mergeCell ref="C272:C274"/>
    <mergeCell ref="D272:D274"/>
    <mergeCell ref="E272:E274"/>
    <mergeCell ref="C275:C277"/>
    <mergeCell ref="D275:D277"/>
    <mergeCell ref="E275:E277"/>
    <mergeCell ref="C278:C280"/>
    <mergeCell ref="A268:A280"/>
    <mergeCell ref="B268:B280"/>
    <mergeCell ref="C268:C271"/>
    <mergeCell ref="D268:D271"/>
    <mergeCell ref="E268:E271"/>
    <mergeCell ref="J268:J280"/>
    <mergeCell ref="D278:D280"/>
    <mergeCell ref="E278:E280"/>
    <mergeCell ref="K262:K264"/>
    <mergeCell ref="L268:L280"/>
    <mergeCell ref="A265:A267"/>
    <mergeCell ref="A290:A291"/>
    <mergeCell ref="B290:B291"/>
    <mergeCell ref="C290:C291"/>
    <mergeCell ref="D290:D291"/>
    <mergeCell ref="E290:E291"/>
    <mergeCell ref="A284:A285"/>
    <mergeCell ref="B284:B285"/>
    <mergeCell ref="C284:C285"/>
    <mergeCell ref="D284:D285"/>
    <mergeCell ref="E284:E285"/>
    <mergeCell ref="A281:A283"/>
    <mergeCell ref="B281:B283"/>
    <mergeCell ref="C281:C283"/>
    <mergeCell ref="D281:D283"/>
    <mergeCell ref="E281:E283"/>
    <mergeCell ref="J281:J283"/>
    <mergeCell ref="K281:K283"/>
    <mergeCell ref="B286:B287"/>
    <mergeCell ref="C286:C287"/>
    <mergeCell ref="A296:A297"/>
    <mergeCell ref="B296:B297"/>
    <mergeCell ref="C296:C297"/>
    <mergeCell ref="D296:D297"/>
    <mergeCell ref="E296:E297"/>
    <mergeCell ref="A294:A295"/>
    <mergeCell ref="B294:B295"/>
    <mergeCell ref="C294:C295"/>
    <mergeCell ref="D294:D295"/>
    <mergeCell ref="E294:E295"/>
    <mergeCell ref="A292:A293"/>
    <mergeCell ref="B292:B293"/>
    <mergeCell ref="C292:C293"/>
    <mergeCell ref="D292:D293"/>
    <mergeCell ref="E292:E293"/>
    <mergeCell ref="P294:P295"/>
    <mergeCell ref="P292:P293"/>
    <mergeCell ref="N296:N297"/>
    <mergeCell ref="N294:N295"/>
    <mergeCell ref="N292:N293"/>
    <mergeCell ref="A318:A320"/>
    <mergeCell ref="B318:B320"/>
    <mergeCell ref="C318:C320"/>
    <mergeCell ref="D318:D320"/>
    <mergeCell ref="E318:E320"/>
    <mergeCell ref="J319:J320"/>
    <mergeCell ref="K319:K320"/>
    <mergeCell ref="J316:J317"/>
    <mergeCell ref="A302:A304"/>
    <mergeCell ref="B302:B304"/>
    <mergeCell ref="C302:C304"/>
    <mergeCell ref="D302:D304"/>
    <mergeCell ref="E302:E304"/>
    <mergeCell ref="J302:J303"/>
    <mergeCell ref="K302:K303"/>
    <mergeCell ref="M302:M303"/>
    <mergeCell ref="A298:A301"/>
    <mergeCell ref="B298:B301"/>
    <mergeCell ref="C298:C301"/>
    <mergeCell ref="D298:D301"/>
    <mergeCell ref="E298:E301"/>
    <mergeCell ref="F299:F301"/>
    <mergeCell ref="G299:G301"/>
    <mergeCell ref="J300:J301"/>
    <mergeCell ref="K300:K301"/>
    <mergeCell ref="I299:I301"/>
    <mergeCell ref="H299:H301"/>
    <mergeCell ref="K309:K310"/>
    <mergeCell ref="A307:A308"/>
    <mergeCell ref="A330:A332"/>
    <mergeCell ref="B330:B332"/>
    <mergeCell ref="C330:C332"/>
    <mergeCell ref="D330:D332"/>
    <mergeCell ref="E330:E332"/>
    <mergeCell ref="J331:J332"/>
    <mergeCell ref="K331:K332"/>
    <mergeCell ref="M331:M332"/>
    <mergeCell ref="A327:A329"/>
    <mergeCell ref="B327:B329"/>
    <mergeCell ref="C327:C329"/>
    <mergeCell ref="D327:D329"/>
    <mergeCell ref="E327:E329"/>
    <mergeCell ref="J328:J329"/>
    <mergeCell ref="K328:K329"/>
    <mergeCell ref="M328:M329"/>
    <mergeCell ref="M324:M326"/>
    <mergeCell ref="L331:L332"/>
    <mergeCell ref="L325:L326"/>
    <mergeCell ref="L328:L329"/>
    <mergeCell ref="A324:A326"/>
    <mergeCell ref="B324:B326"/>
    <mergeCell ref="C324:C326"/>
    <mergeCell ref="D324:D326"/>
    <mergeCell ref="E324:E326"/>
    <mergeCell ref="J325:J326"/>
    <mergeCell ref="K325:K326"/>
    <mergeCell ref="C362:C364"/>
    <mergeCell ref="D362:D364"/>
    <mergeCell ref="E362:E364"/>
    <mergeCell ref="C365:C367"/>
    <mergeCell ref="D365:D367"/>
    <mergeCell ref="E365:E367"/>
    <mergeCell ref="A358:A367"/>
    <mergeCell ref="B358:B367"/>
    <mergeCell ref="C358:C361"/>
    <mergeCell ref="D358:D361"/>
    <mergeCell ref="E358:E361"/>
    <mergeCell ref="J358:J367"/>
    <mergeCell ref="K358:K367"/>
    <mergeCell ref="M358:M367"/>
    <mergeCell ref="N358:N367"/>
    <mergeCell ref="P358:P367"/>
    <mergeCell ref="L358:L367"/>
    <mergeCell ref="J372:J373"/>
    <mergeCell ref="K372:K373"/>
    <mergeCell ref="A374:A376"/>
    <mergeCell ref="B374:B376"/>
    <mergeCell ref="C374:C376"/>
    <mergeCell ref="D374:D376"/>
    <mergeCell ref="E374:E376"/>
    <mergeCell ref="J374:J376"/>
    <mergeCell ref="K374:K376"/>
    <mergeCell ref="N374:N376"/>
    <mergeCell ref="O377:O379"/>
    <mergeCell ref="N377:N379"/>
    <mergeCell ref="P371:P373"/>
    <mergeCell ref="O371:O373"/>
    <mergeCell ref="N371:N373"/>
    <mergeCell ref="M368:M369"/>
    <mergeCell ref="A371:A373"/>
    <mergeCell ref="B371:B373"/>
    <mergeCell ref="C371:C373"/>
    <mergeCell ref="D371:D373"/>
    <mergeCell ref="E371:E373"/>
    <mergeCell ref="A368:A370"/>
    <mergeCell ref="B368:B370"/>
    <mergeCell ref="C368:C370"/>
    <mergeCell ref="D368:D370"/>
    <mergeCell ref="E368:E370"/>
    <mergeCell ref="J368:J369"/>
    <mergeCell ref="L368:L369"/>
    <mergeCell ref="L372:L373"/>
    <mergeCell ref="L374:L376"/>
    <mergeCell ref="L377:L378"/>
    <mergeCell ref="B380:B382"/>
    <mergeCell ref="C380:C382"/>
    <mergeCell ref="D380:D382"/>
    <mergeCell ref="E380:E382"/>
    <mergeCell ref="J380:J382"/>
    <mergeCell ref="K380:K382"/>
    <mergeCell ref="M380:M382"/>
    <mergeCell ref="K390:K391"/>
    <mergeCell ref="M390:M391"/>
    <mergeCell ref="A392:A393"/>
    <mergeCell ref="B392:B393"/>
    <mergeCell ref="C392:C393"/>
    <mergeCell ref="D392:D393"/>
    <mergeCell ref="M386:M387"/>
    <mergeCell ref="M392:M393"/>
    <mergeCell ref="M374:M376"/>
    <mergeCell ref="A377:A379"/>
    <mergeCell ref="B377:B379"/>
    <mergeCell ref="C377:C379"/>
    <mergeCell ref="D377:D379"/>
    <mergeCell ref="E377:E379"/>
    <mergeCell ref="J377:J378"/>
    <mergeCell ref="K377:K378"/>
    <mergeCell ref="M377:M378"/>
    <mergeCell ref="B388:B389"/>
    <mergeCell ref="C388:C389"/>
    <mergeCell ref="D388:D389"/>
    <mergeCell ref="E388:E389"/>
    <mergeCell ref="A390:A391"/>
    <mergeCell ref="B390:B391"/>
    <mergeCell ref="A386:A387"/>
    <mergeCell ref="B386:B387"/>
    <mergeCell ref="C386:C387"/>
    <mergeCell ref="D386:D387"/>
    <mergeCell ref="E386:E387"/>
    <mergeCell ref="J386:J387"/>
    <mergeCell ref="K386:K387"/>
    <mergeCell ref="A383:A385"/>
    <mergeCell ref="B383:B385"/>
    <mergeCell ref="C383:C385"/>
    <mergeCell ref="D383:D385"/>
    <mergeCell ref="E383:E385"/>
    <mergeCell ref="J383:J384"/>
    <mergeCell ref="E390:E391"/>
    <mergeCell ref="J390:J391"/>
    <mergeCell ref="B394:B399"/>
    <mergeCell ref="A394:A399"/>
    <mergeCell ref="A388:A389"/>
    <mergeCell ref="D398:D399"/>
    <mergeCell ref="E398:E399"/>
    <mergeCell ref="J398:J399"/>
    <mergeCell ref="K398:K399"/>
    <mergeCell ref="C390:C391"/>
    <mergeCell ref="D390:D391"/>
    <mergeCell ref="C398:C399"/>
    <mergeCell ref="A423:A424"/>
    <mergeCell ref="B423:B424"/>
    <mergeCell ref="C423:C424"/>
    <mergeCell ref="D423:D424"/>
    <mergeCell ref="E423:E424"/>
    <mergeCell ref="M388:M389"/>
    <mergeCell ref="M408:M409"/>
    <mergeCell ref="A410:A411"/>
    <mergeCell ref="B410:B411"/>
    <mergeCell ref="C410:C411"/>
    <mergeCell ref="D410:D411"/>
    <mergeCell ref="E410:E411"/>
    <mergeCell ref="K406:K407"/>
    <mergeCell ref="A408:A409"/>
    <mergeCell ref="B408:B409"/>
    <mergeCell ref="C408:C409"/>
    <mergeCell ref="D408:D409"/>
    <mergeCell ref="E408:E409"/>
    <mergeCell ref="J408:J409"/>
    <mergeCell ref="K408:K409"/>
    <mergeCell ref="K394:K395"/>
    <mergeCell ref="M394:M395"/>
    <mergeCell ref="C404:C407"/>
    <mergeCell ref="G401:G402"/>
    <mergeCell ref="H401:H402"/>
    <mergeCell ref="J402:J403"/>
    <mergeCell ref="K402:K403"/>
    <mergeCell ref="C394:C395"/>
    <mergeCell ref="D394:D395"/>
    <mergeCell ref="E394:E395"/>
    <mergeCell ref="J394:J395"/>
    <mergeCell ref="C396:C397"/>
    <mergeCell ref="A449:A451"/>
    <mergeCell ref="B449:B451"/>
    <mergeCell ref="C449:C451"/>
    <mergeCell ref="D449:D451"/>
    <mergeCell ref="E449:E451"/>
    <mergeCell ref="J449:J451"/>
    <mergeCell ref="K449:K451"/>
    <mergeCell ref="M449:M451"/>
    <mergeCell ref="A442:A444"/>
    <mergeCell ref="B442:B444"/>
    <mergeCell ref="C442:C444"/>
    <mergeCell ref="D442:D444"/>
    <mergeCell ref="E442:E444"/>
    <mergeCell ref="J442:J443"/>
    <mergeCell ref="A445:A448"/>
    <mergeCell ref="A452:A454"/>
    <mergeCell ref="B452:B454"/>
    <mergeCell ref="C452:C454"/>
    <mergeCell ref="K452:K453"/>
    <mergeCell ref="M452:M454"/>
    <mergeCell ref="B445:B448"/>
    <mergeCell ref="C445:C448"/>
    <mergeCell ref="L408:L409"/>
    <mergeCell ref="L412:L422"/>
    <mergeCell ref="L423:L424"/>
    <mergeCell ref="L427:L438"/>
    <mergeCell ref="L439:L440"/>
    <mergeCell ref="L442:L443"/>
    <mergeCell ref="L445:L447"/>
    <mergeCell ref="L449:L451"/>
    <mergeCell ref="L452:L453"/>
    <mergeCell ref="H404:H406"/>
    <mergeCell ref="J423:J424"/>
    <mergeCell ref="J406:J407"/>
    <mergeCell ref="D452:D454"/>
    <mergeCell ref="E452:E454"/>
    <mergeCell ref="J452:J453"/>
    <mergeCell ref="K442:K443"/>
    <mergeCell ref="M442:M443"/>
    <mergeCell ref="D425:D426"/>
    <mergeCell ref="E425:E426"/>
    <mergeCell ref="D445:D448"/>
    <mergeCell ref="E445:E448"/>
    <mergeCell ref="J445:J447"/>
    <mergeCell ref="K445:K447"/>
    <mergeCell ref="C401:C403"/>
    <mergeCell ref="D401:D403"/>
    <mergeCell ref="E401:E403"/>
    <mergeCell ref="F401:F402"/>
    <mergeCell ref="D412:D415"/>
    <mergeCell ref="E412:E415"/>
    <mergeCell ref="C416:C419"/>
    <mergeCell ref="D416:D419"/>
    <mergeCell ref="E416:E419"/>
    <mergeCell ref="E427:E430"/>
    <mergeCell ref="K423:K424"/>
    <mergeCell ref="D439:D441"/>
    <mergeCell ref="E439:E441"/>
    <mergeCell ref="J439:J440"/>
    <mergeCell ref="K439:K440"/>
    <mergeCell ref="C427:C430"/>
    <mergeCell ref="D427:D430"/>
    <mergeCell ref="D420:D422"/>
    <mergeCell ref="E420:E422"/>
    <mergeCell ref="J412:J422"/>
    <mergeCell ref="K412:K422"/>
    <mergeCell ref="C412:C415"/>
    <mergeCell ref="B425:B426"/>
    <mergeCell ref="C425:C426"/>
    <mergeCell ref="D396:D397"/>
    <mergeCell ref="E396:E397"/>
    <mergeCell ref="J396:J397"/>
    <mergeCell ref="K396:K397"/>
    <mergeCell ref="A439:A441"/>
    <mergeCell ref="B439:B441"/>
    <mergeCell ref="C439:C441"/>
    <mergeCell ref="A425:A426"/>
    <mergeCell ref="A355:A357"/>
    <mergeCell ref="B355:B357"/>
    <mergeCell ref="C355:C357"/>
    <mergeCell ref="D355:D357"/>
    <mergeCell ref="E355:E357"/>
    <mergeCell ref="J356:J357"/>
    <mergeCell ref="K356:K357"/>
    <mergeCell ref="K383:K384"/>
    <mergeCell ref="K368:K369"/>
    <mergeCell ref="C431:C434"/>
    <mergeCell ref="D431:D434"/>
    <mergeCell ref="E431:E434"/>
    <mergeCell ref="C435:C438"/>
    <mergeCell ref="D435:D438"/>
    <mergeCell ref="E435:E438"/>
    <mergeCell ref="B427:B438"/>
    <mergeCell ref="A427:A438"/>
    <mergeCell ref="J427:J438"/>
    <mergeCell ref="K427:K438"/>
    <mergeCell ref="B412:B422"/>
    <mergeCell ref="A412:A422"/>
    <mergeCell ref="C420:C422"/>
    <mergeCell ref="A352:A354"/>
    <mergeCell ref="B352:B354"/>
    <mergeCell ref="C352:C354"/>
    <mergeCell ref="D352:D354"/>
    <mergeCell ref="E352:E354"/>
    <mergeCell ref="J353:J354"/>
    <mergeCell ref="K353:K354"/>
    <mergeCell ref="A349:A351"/>
    <mergeCell ref="B349:B351"/>
    <mergeCell ref="C349:C351"/>
    <mergeCell ref="D349:D351"/>
    <mergeCell ref="E349:E351"/>
    <mergeCell ref="J350:J351"/>
    <mergeCell ref="K350:K351"/>
    <mergeCell ref="A346:A348"/>
    <mergeCell ref="A343:A345"/>
    <mergeCell ref="B343:B345"/>
    <mergeCell ref="C343:C345"/>
    <mergeCell ref="D343:D345"/>
    <mergeCell ref="E343:E345"/>
    <mergeCell ref="J344:J345"/>
    <mergeCell ref="K344:K345"/>
    <mergeCell ref="A321:A323"/>
    <mergeCell ref="B321:B323"/>
    <mergeCell ref="C321:C323"/>
    <mergeCell ref="D321:D323"/>
    <mergeCell ref="E321:E323"/>
    <mergeCell ref="J322:J323"/>
    <mergeCell ref="K322:K323"/>
    <mergeCell ref="A312:A314"/>
    <mergeCell ref="B312:B314"/>
    <mergeCell ref="C312:C314"/>
    <mergeCell ref="D312:D314"/>
    <mergeCell ref="E312:E314"/>
    <mergeCell ref="J313:J314"/>
    <mergeCell ref="K313:K314"/>
    <mergeCell ref="A288:A289"/>
    <mergeCell ref="B288:B289"/>
    <mergeCell ref="C288:C289"/>
    <mergeCell ref="K316:K317"/>
    <mergeCell ref="C315:C317"/>
    <mergeCell ref="D315:D317"/>
    <mergeCell ref="B307:B308"/>
    <mergeCell ref="C307:C308"/>
    <mergeCell ref="D307:D308"/>
    <mergeCell ref="E307:E308"/>
    <mergeCell ref="A305:A306"/>
    <mergeCell ref="B305:B306"/>
    <mergeCell ref="C305:C306"/>
    <mergeCell ref="D305:D306"/>
    <mergeCell ref="E305:E306"/>
    <mergeCell ref="A315:A317"/>
    <mergeCell ref="B315:B317"/>
    <mergeCell ref="J309:J310"/>
    <mergeCell ref="A380:A382"/>
    <mergeCell ref="B346:B348"/>
    <mergeCell ref="C346:C348"/>
    <mergeCell ref="D346:D348"/>
    <mergeCell ref="E346:E348"/>
    <mergeCell ref="J347:J348"/>
    <mergeCell ref="K347:K348"/>
    <mergeCell ref="D286:D287"/>
    <mergeCell ref="E286:E287"/>
    <mergeCell ref="A286:A287"/>
    <mergeCell ref="J341:J342"/>
    <mergeCell ref="A155:A157"/>
    <mergeCell ref="B155:B157"/>
    <mergeCell ref="C155:C157"/>
    <mergeCell ref="M159:M160"/>
    <mergeCell ref="L147:L148"/>
    <mergeCell ref="L153:L154"/>
    <mergeCell ref="L156:L157"/>
    <mergeCell ref="L159:L160"/>
    <mergeCell ref="L161:L163"/>
    <mergeCell ref="L164:L165"/>
    <mergeCell ref="L168:L170"/>
    <mergeCell ref="L171:L172"/>
    <mergeCell ref="L174:L175"/>
    <mergeCell ref="L177:L179"/>
    <mergeCell ref="L180:L181"/>
    <mergeCell ref="L183:L185"/>
    <mergeCell ref="D288:D289"/>
    <mergeCell ref="E288:E289"/>
    <mergeCell ref="A309:A311"/>
    <mergeCell ref="B309:B311"/>
    <mergeCell ref="C309:C311"/>
    <mergeCell ref="L344:L345"/>
    <mergeCell ref="A333:A335"/>
    <mergeCell ref="B333:B335"/>
    <mergeCell ref="C333:C335"/>
    <mergeCell ref="D333:D335"/>
    <mergeCell ref="E333:E335"/>
    <mergeCell ref="J334:J335"/>
    <mergeCell ref="K334:K335"/>
    <mergeCell ref="K341:K342"/>
    <mergeCell ref="A340:A342"/>
    <mergeCell ref="B340:B342"/>
    <mergeCell ref="K338:K339"/>
    <mergeCell ref="C340:C342"/>
    <mergeCell ref="D340:D342"/>
    <mergeCell ref="E340:E342"/>
    <mergeCell ref="K336:K337"/>
    <mergeCell ref="F338:F339"/>
    <mergeCell ref="G338:G339"/>
    <mergeCell ref="J338:J339"/>
    <mergeCell ref="L334:L335"/>
    <mergeCell ref="L336:L337"/>
    <mergeCell ref="L338:L339"/>
    <mergeCell ref="L341:L342"/>
    <mergeCell ref="A336:A339"/>
    <mergeCell ref="B336:B339"/>
    <mergeCell ref="C336:C339"/>
    <mergeCell ref="D336:D339"/>
    <mergeCell ref="E336:E339"/>
    <mergeCell ref="J336:J337"/>
    <mergeCell ref="H338:H339"/>
    <mergeCell ref="L60:L61"/>
    <mergeCell ref="L62:L63"/>
    <mergeCell ref="L65:L66"/>
    <mergeCell ref="L83:L84"/>
    <mergeCell ref="L87:L88"/>
    <mergeCell ref="L90:L91"/>
    <mergeCell ref="L94:L96"/>
    <mergeCell ref="L97:L98"/>
    <mergeCell ref="L100:L101"/>
    <mergeCell ref="L281:L283"/>
    <mergeCell ref="L300:L301"/>
    <mergeCell ref="L302:L303"/>
    <mergeCell ref="L309:L310"/>
    <mergeCell ref="L313:L314"/>
    <mergeCell ref="L118:L119"/>
    <mergeCell ref="L122:L124"/>
    <mergeCell ref="L126:L127"/>
    <mergeCell ref="L135:L137"/>
    <mergeCell ref="L106:L107"/>
    <mergeCell ref="M350:M351"/>
    <mergeCell ref="M347:M348"/>
    <mergeCell ref="L347:L348"/>
    <mergeCell ref="M340:M342"/>
    <mergeCell ref="M309:M310"/>
    <mergeCell ref="M300:M301"/>
    <mergeCell ref="L350:L351"/>
    <mergeCell ref="L353:L354"/>
    <mergeCell ref="L356:L357"/>
    <mergeCell ref="P305:P306"/>
    <mergeCell ref="P302:P304"/>
    <mergeCell ref="P327:P329"/>
    <mergeCell ref="O327:O329"/>
    <mergeCell ref="N327:N329"/>
    <mergeCell ref="P318:P320"/>
    <mergeCell ref="O318:O320"/>
    <mergeCell ref="N318:N320"/>
    <mergeCell ref="P321:P323"/>
    <mergeCell ref="O321:O323"/>
    <mergeCell ref="N321:N323"/>
    <mergeCell ref="P315:P317"/>
    <mergeCell ref="O315:O317"/>
    <mergeCell ref="N315:N317"/>
    <mergeCell ref="P312:P314"/>
    <mergeCell ref="P340:P342"/>
    <mergeCell ref="O324:O326"/>
    <mergeCell ref="N324:N326"/>
    <mergeCell ref="L316:L317"/>
    <mergeCell ref="L319:L320"/>
    <mergeCell ref="L322:L323"/>
    <mergeCell ref="M344:M345"/>
    <mergeCell ref="P330:P332"/>
    <mergeCell ref="L380:L382"/>
    <mergeCell ref="L383:L384"/>
    <mergeCell ref="L386:L387"/>
    <mergeCell ref="L390:L391"/>
    <mergeCell ref="L394:L395"/>
    <mergeCell ref="L396:L397"/>
    <mergeCell ref="L398:L399"/>
    <mergeCell ref="L402:L403"/>
    <mergeCell ref="L406:L407"/>
    <mergeCell ref="O85:O86"/>
    <mergeCell ref="N85:N86"/>
    <mergeCell ref="O81:O82"/>
    <mergeCell ref="N81:N82"/>
    <mergeCell ref="N180:N182"/>
    <mergeCell ref="N174:N176"/>
    <mergeCell ref="N171:N173"/>
    <mergeCell ref="N288:N289"/>
    <mergeCell ref="N286:N287"/>
    <mergeCell ref="N284:N285"/>
    <mergeCell ref="N251:N256"/>
    <mergeCell ref="N257:N261"/>
    <mergeCell ref="O168:O170"/>
    <mergeCell ref="O177:O179"/>
    <mergeCell ref="O183:O185"/>
    <mergeCell ref="O189:O191"/>
    <mergeCell ref="O196:O201"/>
    <mergeCell ref="O202:O203"/>
    <mergeCell ref="O192:O195"/>
    <mergeCell ref="N243:N248"/>
    <mergeCell ref="N249:N250"/>
    <mergeCell ref="M336:M337"/>
    <mergeCell ref="M338:M339"/>
    <mergeCell ref="M402:M403"/>
    <mergeCell ref="M406:M407"/>
    <mergeCell ref="M412:M422"/>
    <mergeCell ref="M427:M438"/>
    <mergeCell ref="M398:M399"/>
    <mergeCell ref="M396:M397"/>
    <mergeCell ref="M316:M317"/>
    <mergeCell ref="M319:M320"/>
    <mergeCell ref="M268:M280"/>
    <mergeCell ref="M353:M354"/>
    <mergeCell ref="M356:M357"/>
    <mergeCell ref="M445:M447"/>
    <mergeCell ref="P296:P297"/>
    <mergeCell ref="M313:M314"/>
    <mergeCell ref="M322:M323"/>
    <mergeCell ref="M334:M335"/>
    <mergeCell ref="M439:M440"/>
    <mergeCell ref="M423:M424"/>
    <mergeCell ref="M383:M385"/>
    <mergeCell ref="P400:P407"/>
    <mergeCell ref="O400:O407"/>
    <mergeCell ref="N400:N407"/>
    <mergeCell ref="P394:P399"/>
    <mergeCell ref="M281:M283"/>
    <mergeCell ref="N281:N283"/>
    <mergeCell ref="P281:P283"/>
    <mergeCell ref="O281:O283"/>
    <mergeCell ref="O290:O291"/>
    <mergeCell ref="O288:O289"/>
    <mergeCell ref="P343:P345"/>
    <mergeCell ref="P336:P339"/>
    <mergeCell ref="P333:P335"/>
    <mergeCell ref="N186:N188"/>
    <mergeCell ref="O352:O354"/>
    <mergeCell ref="N352:N354"/>
    <mergeCell ref="O330:O332"/>
    <mergeCell ref="N330:N332"/>
    <mergeCell ref="N340:N342"/>
    <mergeCell ref="P324:P326"/>
    <mergeCell ref="N394:N399"/>
    <mergeCell ref="P392:P393"/>
    <mergeCell ref="O392:O393"/>
    <mergeCell ref="N392:N393"/>
    <mergeCell ref="P368:P370"/>
    <mergeCell ref="P202:P203"/>
    <mergeCell ref="P206:P207"/>
    <mergeCell ref="P210:P219"/>
    <mergeCell ref="P220:P222"/>
    <mergeCell ref="P229:P236"/>
    <mergeCell ref="P243:P248"/>
    <mergeCell ref="P249:P250"/>
    <mergeCell ref="P262:P264"/>
    <mergeCell ref="O286:O287"/>
    <mergeCell ref="O284:O285"/>
    <mergeCell ref="P290:P291"/>
    <mergeCell ref="P288:P289"/>
    <mergeCell ref="P286:P287"/>
    <mergeCell ref="P284:P285"/>
    <mergeCell ref="O241:O242"/>
    <mergeCell ref="N241:N242"/>
    <mergeCell ref="O243:O248"/>
    <mergeCell ref="O249:O250"/>
    <mergeCell ref="N206:N207"/>
    <mergeCell ref="N210:N219"/>
    <mergeCell ref="P56:P58"/>
    <mergeCell ref="P83:P84"/>
    <mergeCell ref="P90:P91"/>
    <mergeCell ref="P94:P96"/>
    <mergeCell ref="P100:P101"/>
    <mergeCell ref="O340:O342"/>
    <mergeCell ref="O358:O367"/>
    <mergeCell ref="O374:O376"/>
    <mergeCell ref="O380:O382"/>
    <mergeCell ref="O383:O385"/>
    <mergeCell ref="O386:O387"/>
    <mergeCell ref="O349:O351"/>
    <mergeCell ref="O346:O348"/>
    <mergeCell ref="O343:O345"/>
    <mergeCell ref="O336:O339"/>
    <mergeCell ref="O333:O335"/>
    <mergeCell ref="O206:O207"/>
    <mergeCell ref="O210:O219"/>
    <mergeCell ref="O220:O222"/>
    <mergeCell ref="O229:O236"/>
    <mergeCell ref="O56:O58"/>
    <mergeCell ref="O83:O84"/>
    <mergeCell ref="P168:P170"/>
    <mergeCell ref="P298:P301"/>
    <mergeCell ref="P251:P256"/>
    <mergeCell ref="P257:P261"/>
    <mergeCell ref="P241:P242"/>
    <mergeCell ref="P239:P240"/>
    <mergeCell ref="P192:P195"/>
    <mergeCell ref="P186:P188"/>
    <mergeCell ref="P158:P160"/>
    <mergeCell ref="P164:P167"/>
    <mergeCell ref="P309:P311"/>
    <mergeCell ref="P307:P308"/>
    <mergeCell ref="P204:P205"/>
    <mergeCell ref="N262:N264"/>
    <mergeCell ref="N265:N266"/>
    <mergeCell ref="N268:N280"/>
    <mergeCell ref="N309:N311"/>
    <mergeCell ref="N307:N308"/>
    <mergeCell ref="N305:N306"/>
    <mergeCell ref="N302:N304"/>
    <mergeCell ref="N298:N301"/>
    <mergeCell ref="O257:O261"/>
    <mergeCell ref="O262:O264"/>
    <mergeCell ref="O265:O266"/>
    <mergeCell ref="O268:O280"/>
    <mergeCell ref="O309:O311"/>
    <mergeCell ref="O307:O308"/>
    <mergeCell ref="O305:O306"/>
    <mergeCell ref="O302:O304"/>
    <mergeCell ref="O298:O301"/>
    <mergeCell ref="O296:O297"/>
    <mergeCell ref="O294:O295"/>
    <mergeCell ref="O292:O293"/>
    <mergeCell ref="N229:N236"/>
    <mergeCell ref="O251:O256"/>
    <mergeCell ref="O312:O314"/>
    <mergeCell ref="P374:P376"/>
    <mergeCell ref="P380:P382"/>
    <mergeCell ref="P383:P385"/>
    <mergeCell ref="P386:P387"/>
    <mergeCell ref="P388:P389"/>
    <mergeCell ref="P390:P391"/>
    <mergeCell ref="P408:P409"/>
    <mergeCell ref="P412:P422"/>
    <mergeCell ref="P423:P424"/>
    <mergeCell ref="P377:P379"/>
    <mergeCell ref="O408:O409"/>
    <mergeCell ref="O412:O422"/>
    <mergeCell ref="O423:O424"/>
    <mergeCell ref="O427:O438"/>
    <mergeCell ref="O449:O451"/>
    <mergeCell ref="O394:O399"/>
    <mergeCell ref="O390:O391"/>
    <mergeCell ref="N408:N409"/>
    <mergeCell ref="N412:N422"/>
    <mergeCell ref="N423:N424"/>
    <mergeCell ref="N427:N438"/>
    <mergeCell ref="N449:N451"/>
    <mergeCell ref="N380:N382"/>
    <mergeCell ref="P452:P454"/>
    <mergeCell ref="O452:O454"/>
    <mergeCell ref="N452:N454"/>
    <mergeCell ref="P445:P448"/>
    <mergeCell ref="O445:O448"/>
    <mergeCell ref="N445:N448"/>
    <mergeCell ref="P442:P444"/>
    <mergeCell ref="O442:O444"/>
    <mergeCell ref="N442:N444"/>
    <mergeCell ref="P439:P441"/>
    <mergeCell ref="O439:O441"/>
    <mergeCell ref="N439:N441"/>
    <mergeCell ref="P425:P426"/>
    <mergeCell ref="O425:O426"/>
    <mergeCell ref="N425:N426"/>
    <mergeCell ref="P410:P411"/>
    <mergeCell ref="O410:O411"/>
    <mergeCell ref="N410:N411"/>
    <mergeCell ref="O388:O389"/>
    <mergeCell ref="P427:P438"/>
    <mergeCell ref="P449:P451"/>
    <mergeCell ref="N390:N391"/>
    <mergeCell ref="N383:N385"/>
    <mergeCell ref="N386:N387"/>
    <mergeCell ref="N388:N389"/>
    <mergeCell ref="P150:P151"/>
    <mergeCell ref="O150:O151"/>
    <mergeCell ref="N150:N151"/>
    <mergeCell ref="P147:P149"/>
    <mergeCell ref="O147:O149"/>
    <mergeCell ref="N147:N149"/>
    <mergeCell ref="N290:N291"/>
    <mergeCell ref="O164:O167"/>
    <mergeCell ref="N164:N167"/>
    <mergeCell ref="P152:P154"/>
    <mergeCell ref="O152:O154"/>
    <mergeCell ref="N152:N154"/>
    <mergeCell ref="O239:O240"/>
    <mergeCell ref="N239:N240"/>
    <mergeCell ref="P237:P238"/>
    <mergeCell ref="O237:O238"/>
    <mergeCell ref="N237:N238"/>
    <mergeCell ref="P226:P228"/>
    <mergeCell ref="O226:O228"/>
    <mergeCell ref="N226:N228"/>
    <mergeCell ref="P223:P225"/>
    <mergeCell ref="O223:O225"/>
    <mergeCell ref="N223:N225"/>
    <mergeCell ref="P208:P209"/>
    <mergeCell ref="O208:O209"/>
    <mergeCell ref="N208:N209"/>
    <mergeCell ref="O204:O205"/>
    <mergeCell ref="N168:N170"/>
    <mergeCell ref="N177:N179"/>
    <mergeCell ref="N183:N185"/>
    <mergeCell ref="N189:N191"/>
    <mergeCell ref="N192:N195"/>
    <mergeCell ref="P144:P146"/>
    <mergeCell ref="O144:O146"/>
    <mergeCell ref="N144:N146"/>
    <mergeCell ref="P142:P143"/>
    <mergeCell ref="O142:O143"/>
    <mergeCell ref="N142:N143"/>
    <mergeCell ref="O161:O163"/>
    <mergeCell ref="N161:N163"/>
    <mergeCell ref="O158:O160"/>
    <mergeCell ref="N158:N160"/>
    <mergeCell ref="P155:P157"/>
    <mergeCell ref="O155:O157"/>
    <mergeCell ref="N155:N157"/>
    <mergeCell ref="P161:P163"/>
    <mergeCell ref="O368:O370"/>
    <mergeCell ref="N368:N370"/>
    <mergeCell ref="N336:N339"/>
    <mergeCell ref="N333:N335"/>
    <mergeCell ref="N312:N314"/>
    <mergeCell ref="N349:N351"/>
    <mergeCell ref="N343:N345"/>
    <mergeCell ref="P355:P357"/>
    <mergeCell ref="O355:O357"/>
    <mergeCell ref="N355:N357"/>
    <mergeCell ref="P352:P354"/>
    <mergeCell ref="N204:N205"/>
    <mergeCell ref="N346:N348"/>
    <mergeCell ref="N220:N222"/>
    <mergeCell ref="P265:P266"/>
    <mergeCell ref="P268:P280"/>
    <mergeCell ref="P349:P351"/>
    <mergeCell ref="P346:P348"/>
    <mergeCell ref="N65:N67"/>
    <mergeCell ref="O138:O139"/>
    <mergeCell ref="N138:N139"/>
    <mergeCell ref="P140:P141"/>
    <mergeCell ref="O140:O141"/>
    <mergeCell ref="N140:N141"/>
    <mergeCell ref="P125:P129"/>
    <mergeCell ref="O125:O129"/>
    <mergeCell ref="N125:N129"/>
    <mergeCell ref="P120:P121"/>
    <mergeCell ref="O120:O121"/>
    <mergeCell ref="N120:N121"/>
    <mergeCell ref="P116:P117"/>
    <mergeCell ref="O116:O117"/>
    <mergeCell ref="N116:N117"/>
    <mergeCell ref="P114:P115"/>
    <mergeCell ref="O114:O115"/>
    <mergeCell ref="N114:N115"/>
    <mergeCell ref="N135:N137"/>
    <mergeCell ref="O130:O134"/>
    <mergeCell ref="P118:P119"/>
    <mergeCell ref="P122:P124"/>
    <mergeCell ref="P135:P137"/>
    <mergeCell ref="P138:P139"/>
    <mergeCell ref="O118:O119"/>
    <mergeCell ref="O135:O137"/>
    <mergeCell ref="N118:N119"/>
    <mergeCell ref="N122:N124"/>
    <mergeCell ref="N130:N134"/>
    <mergeCell ref="P112:P113"/>
    <mergeCell ref="O112:O113"/>
    <mergeCell ref="N112:N113"/>
    <mergeCell ref="P102:P103"/>
    <mergeCell ref="O102:O103"/>
    <mergeCell ref="N102:N103"/>
    <mergeCell ref="P87:P89"/>
    <mergeCell ref="O87:O89"/>
    <mergeCell ref="N87:N89"/>
    <mergeCell ref="P92:P93"/>
    <mergeCell ref="O92:O93"/>
    <mergeCell ref="N92:N93"/>
    <mergeCell ref="O97:O99"/>
    <mergeCell ref="O90:O91"/>
    <mergeCell ref="O94:O96"/>
    <mergeCell ref="O100:O101"/>
    <mergeCell ref="O106:O107"/>
    <mergeCell ref="O110:O111"/>
    <mergeCell ref="N94:N96"/>
    <mergeCell ref="N100:N101"/>
    <mergeCell ref="N106:N107"/>
    <mergeCell ref="N110:N111"/>
    <mergeCell ref="N97:N99"/>
    <mergeCell ref="N90:N91"/>
    <mergeCell ref="P97:P99"/>
    <mergeCell ref="P106:P107"/>
    <mergeCell ref="P110:P111"/>
    <mergeCell ref="M83:M84"/>
    <mergeCell ref="N83:N84"/>
    <mergeCell ref="M155:M157"/>
    <mergeCell ref="P59:P61"/>
    <mergeCell ref="O59:O61"/>
    <mergeCell ref="N59:N61"/>
    <mergeCell ref="P51:P55"/>
    <mergeCell ref="O51:O55"/>
    <mergeCell ref="N51:N55"/>
    <mergeCell ref="P44:P46"/>
    <mergeCell ref="O44:O46"/>
    <mergeCell ref="N44:N46"/>
    <mergeCell ref="P41:P43"/>
    <mergeCell ref="O41:O43"/>
    <mergeCell ref="N41:N43"/>
    <mergeCell ref="A2:P3"/>
    <mergeCell ref="P79:P80"/>
    <mergeCell ref="O79:O80"/>
    <mergeCell ref="N79:N80"/>
    <mergeCell ref="P76:P78"/>
    <mergeCell ref="O76:O78"/>
    <mergeCell ref="N76:N78"/>
    <mergeCell ref="P68:P70"/>
    <mergeCell ref="O68:O70"/>
    <mergeCell ref="N68:N70"/>
    <mergeCell ref="P71:P73"/>
    <mergeCell ref="O71:O73"/>
    <mergeCell ref="N71:N73"/>
    <mergeCell ref="P74:P75"/>
    <mergeCell ref="O74:O75"/>
    <mergeCell ref="N74:N75"/>
    <mergeCell ref="P65:P67"/>
  </mergeCells>
  <pageMargins left="0.70866141732283472" right="0.15748031496062992" top="0.74803149606299213" bottom="0.15748031496062992" header="0.31496062992125984" footer="0.31496062992125984"/>
  <pageSetup paperSize="9" scale="18" fitToHeight="0" orientation="portrait" r:id="rId1"/>
  <headerFooter differentFirst="1"/>
  <rowBreaks count="2" manualBreakCount="2">
    <brk id="105" max="18" man="1"/>
    <brk id="422" max="1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251"/>
  <sheetViews>
    <sheetView zoomScale="25" zoomScaleNormal="25" workbookViewId="0">
      <selection activeCell="B20" sqref="B20:O24"/>
    </sheetView>
  </sheetViews>
  <sheetFormatPr defaultRowHeight="33.75" outlineLevelRow="1" x14ac:dyDescent="0.5"/>
  <cols>
    <col min="1" max="1" width="7" style="128" customWidth="1"/>
    <col min="2" max="2" width="97.7109375" style="127" customWidth="1"/>
    <col min="3" max="3" width="50.140625" style="127" customWidth="1"/>
    <col min="4" max="4" width="25.42578125" style="127" customWidth="1"/>
    <col min="5" max="5" width="23.5703125" style="127" customWidth="1"/>
    <col min="6" max="6" width="33.28515625" style="127" customWidth="1"/>
    <col min="7" max="7" width="34.42578125" style="127" customWidth="1"/>
    <col min="8" max="8" width="53.85546875" style="127" customWidth="1"/>
    <col min="9" max="9" width="60.5703125" style="127" customWidth="1"/>
    <col min="10" max="10" width="56.140625" style="127" customWidth="1"/>
    <col min="11" max="11" width="41.140625" style="127" customWidth="1"/>
    <col min="12" max="12" width="23.5703125" style="127" customWidth="1"/>
    <col min="13" max="13" width="33.7109375" style="127" customWidth="1"/>
    <col min="14" max="14" width="30.85546875" style="127" customWidth="1"/>
    <col min="15" max="15" width="35.85546875" style="127" customWidth="1"/>
    <col min="16" max="16" width="58.7109375" style="127" customWidth="1"/>
    <col min="17" max="17" width="27.85546875" style="127" customWidth="1"/>
    <col min="18" max="18" width="29.5703125" style="127" customWidth="1"/>
    <col min="19" max="19" width="27.42578125" style="127" customWidth="1"/>
    <col min="20" max="20" width="124.42578125" style="127" customWidth="1"/>
    <col min="21" max="21" width="4.5703125" style="127" customWidth="1"/>
    <col min="22" max="16384" width="9.140625" style="128"/>
  </cols>
  <sheetData>
    <row r="1" spans="2:21" ht="34.5" customHeight="1" x14ac:dyDescent="0.5">
      <c r="R1" s="468" t="s">
        <v>1124</v>
      </c>
      <c r="S1" s="468"/>
      <c r="T1" s="468"/>
      <c r="U1" s="130"/>
    </row>
    <row r="2" spans="2:21" ht="34.5" customHeight="1" x14ac:dyDescent="0.5">
      <c r="R2" s="130"/>
      <c r="S2" s="130"/>
      <c r="T2" s="130"/>
      <c r="U2" s="130"/>
    </row>
    <row r="3" spans="2:21" ht="34.5" customHeight="1" x14ac:dyDescent="0.5">
      <c r="R3" s="130"/>
      <c r="S3" s="130"/>
      <c r="T3" s="130"/>
      <c r="U3" s="130"/>
    </row>
    <row r="4" spans="2:21" x14ac:dyDescent="0.5">
      <c r="B4" s="131"/>
      <c r="C4" s="131"/>
      <c r="D4" s="131"/>
      <c r="E4" s="131"/>
      <c r="F4" s="131"/>
      <c r="G4" s="131"/>
      <c r="H4" s="131"/>
      <c r="I4" s="131"/>
      <c r="J4" s="131"/>
      <c r="K4" s="131"/>
      <c r="L4" s="131"/>
      <c r="M4" s="131"/>
      <c r="N4" s="131"/>
      <c r="O4" s="131"/>
      <c r="P4" s="132"/>
      <c r="Q4" s="129"/>
      <c r="R4" s="133"/>
      <c r="S4" s="128"/>
      <c r="T4" s="128"/>
      <c r="U4" s="128"/>
    </row>
    <row r="5" spans="2:21" ht="186" customHeight="1" x14ac:dyDescent="0.5">
      <c r="B5" s="469" t="s">
        <v>1420</v>
      </c>
      <c r="C5" s="469"/>
      <c r="D5" s="469"/>
      <c r="E5" s="469"/>
      <c r="F5" s="469"/>
      <c r="G5" s="469"/>
      <c r="H5" s="469"/>
      <c r="I5" s="469"/>
      <c r="J5" s="469"/>
      <c r="K5" s="469"/>
      <c r="L5" s="469"/>
      <c r="M5" s="469"/>
      <c r="N5" s="469"/>
      <c r="O5" s="469"/>
      <c r="P5" s="469"/>
      <c r="Q5" s="469"/>
      <c r="R5" s="469"/>
      <c r="S5" s="469"/>
      <c r="T5" s="469"/>
      <c r="U5" s="157"/>
    </row>
    <row r="6" spans="2:21" x14ac:dyDescent="0.5">
      <c r="B6" s="157"/>
      <c r="C6" s="157"/>
      <c r="D6" s="157"/>
      <c r="E6" s="157"/>
      <c r="F6" s="157"/>
      <c r="G6" s="216"/>
      <c r="H6" s="157"/>
      <c r="I6" s="157"/>
      <c r="J6" s="157"/>
      <c r="K6" s="157"/>
      <c r="L6" s="157"/>
      <c r="M6" s="157"/>
      <c r="N6" s="157"/>
      <c r="O6" s="157"/>
      <c r="P6" s="134"/>
      <c r="Q6" s="134"/>
      <c r="R6" s="135"/>
      <c r="S6" s="135"/>
      <c r="T6" s="135"/>
      <c r="U6" s="135"/>
    </row>
    <row r="7" spans="2:21" ht="197.25" customHeight="1" x14ac:dyDescent="0.5">
      <c r="B7" s="470" t="s">
        <v>941</v>
      </c>
      <c r="C7" s="472" t="s">
        <v>942</v>
      </c>
      <c r="D7" s="473"/>
      <c r="E7" s="474" t="s">
        <v>943</v>
      </c>
      <c r="F7" s="475" t="s">
        <v>944</v>
      </c>
      <c r="G7" s="476" t="s">
        <v>945</v>
      </c>
      <c r="H7" s="478" t="s">
        <v>946</v>
      </c>
      <c r="I7" s="479"/>
      <c r="J7" s="480"/>
      <c r="K7" s="475" t="s">
        <v>947</v>
      </c>
      <c r="L7" s="474" t="s">
        <v>948</v>
      </c>
      <c r="M7" s="470" t="s">
        <v>949</v>
      </c>
      <c r="N7" s="470" t="s">
        <v>950</v>
      </c>
      <c r="O7" s="474" t="s">
        <v>951</v>
      </c>
      <c r="P7" s="481" t="s">
        <v>952</v>
      </c>
      <c r="Q7" s="481" t="s">
        <v>0</v>
      </c>
      <c r="R7" s="478" t="s">
        <v>953</v>
      </c>
      <c r="S7" s="480"/>
      <c r="T7" s="483" t="s">
        <v>954</v>
      </c>
      <c r="U7" s="136"/>
    </row>
    <row r="8" spans="2:21" ht="304.5" customHeight="1" x14ac:dyDescent="0.5">
      <c r="B8" s="471"/>
      <c r="C8" s="161" t="s">
        <v>955</v>
      </c>
      <c r="D8" s="161" t="s">
        <v>956</v>
      </c>
      <c r="E8" s="471"/>
      <c r="F8" s="475"/>
      <c r="G8" s="477"/>
      <c r="H8" s="161" t="s">
        <v>957</v>
      </c>
      <c r="I8" s="161" t="s">
        <v>958</v>
      </c>
      <c r="J8" s="161" t="s">
        <v>959</v>
      </c>
      <c r="K8" s="475"/>
      <c r="L8" s="471"/>
      <c r="M8" s="471"/>
      <c r="N8" s="471"/>
      <c r="O8" s="471"/>
      <c r="P8" s="498"/>
      <c r="Q8" s="482"/>
      <c r="R8" s="156" t="s">
        <v>960</v>
      </c>
      <c r="S8" s="156" t="s">
        <v>961</v>
      </c>
      <c r="T8" s="484"/>
      <c r="U8" s="137"/>
    </row>
    <row r="9" spans="2:21" ht="33" customHeight="1" x14ac:dyDescent="0.5">
      <c r="B9" s="156">
        <v>1</v>
      </c>
      <c r="C9" s="156">
        <v>2</v>
      </c>
      <c r="D9" s="156">
        <v>3</v>
      </c>
      <c r="E9" s="156">
        <v>4</v>
      </c>
      <c r="F9" s="156">
        <v>5</v>
      </c>
      <c r="G9" s="215">
        <v>6</v>
      </c>
      <c r="H9" s="156">
        <v>7</v>
      </c>
      <c r="I9" s="156">
        <v>8</v>
      </c>
      <c r="J9" s="156">
        <v>9</v>
      </c>
      <c r="K9" s="156">
        <v>10</v>
      </c>
      <c r="L9" s="156">
        <v>11</v>
      </c>
      <c r="M9" s="156">
        <v>12</v>
      </c>
      <c r="N9" s="156">
        <v>13</v>
      </c>
      <c r="O9" s="156">
        <v>14</v>
      </c>
      <c r="P9" s="156">
        <v>15</v>
      </c>
      <c r="Q9" s="156">
        <v>16</v>
      </c>
      <c r="R9" s="156">
        <v>17</v>
      </c>
      <c r="S9" s="156">
        <v>18</v>
      </c>
      <c r="T9" s="205">
        <v>19</v>
      </c>
      <c r="U9" s="137"/>
    </row>
    <row r="10" spans="2:21" ht="33" customHeight="1" x14ac:dyDescent="0.5">
      <c r="B10" s="485" t="s">
        <v>1177</v>
      </c>
      <c r="C10" s="486"/>
      <c r="D10" s="486"/>
      <c r="E10" s="486"/>
      <c r="F10" s="486"/>
      <c r="G10" s="486"/>
      <c r="H10" s="486"/>
      <c r="I10" s="486"/>
      <c r="J10" s="486"/>
      <c r="K10" s="486"/>
      <c r="L10" s="486"/>
      <c r="M10" s="486" t="s">
        <v>962</v>
      </c>
      <c r="N10" s="486"/>
      <c r="O10" s="487"/>
      <c r="P10" s="494" t="s">
        <v>962</v>
      </c>
      <c r="Q10" s="138" t="s">
        <v>1</v>
      </c>
      <c r="R10" s="139">
        <f>R15+R230</f>
        <v>1012847.7000000001</v>
      </c>
      <c r="S10" s="139">
        <f>S15+S230</f>
        <v>603449.1</v>
      </c>
      <c r="T10" s="139" t="s">
        <v>200</v>
      </c>
      <c r="U10" s="137"/>
    </row>
    <row r="11" spans="2:21" ht="33" customHeight="1" x14ac:dyDescent="0.5">
      <c r="B11" s="488"/>
      <c r="C11" s="489"/>
      <c r="D11" s="489"/>
      <c r="E11" s="489"/>
      <c r="F11" s="489"/>
      <c r="G11" s="489"/>
      <c r="H11" s="489"/>
      <c r="I11" s="489"/>
      <c r="J11" s="489"/>
      <c r="K11" s="489"/>
      <c r="L11" s="489"/>
      <c r="M11" s="489"/>
      <c r="N11" s="489"/>
      <c r="O11" s="490"/>
      <c r="P11" s="494"/>
      <c r="Q11" s="138" t="s">
        <v>3</v>
      </c>
      <c r="R11" s="139">
        <f>R16+R231</f>
        <v>1012847.7000000001</v>
      </c>
      <c r="S11" s="139">
        <f>S16+S231</f>
        <v>603449.14</v>
      </c>
      <c r="T11" s="139" t="s">
        <v>200</v>
      </c>
      <c r="U11" s="137"/>
    </row>
    <row r="12" spans="2:21" ht="33" customHeight="1" x14ac:dyDescent="0.5">
      <c r="B12" s="488"/>
      <c r="C12" s="489"/>
      <c r="D12" s="489"/>
      <c r="E12" s="489"/>
      <c r="F12" s="489"/>
      <c r="G12" s="489"/>
      <c r="H12" s="489"/>
      <c r="I12" s="489"/>
      <c r="J12" s="489"/>
      <c r="K12" s="489"/>
      <c r="L12" s="489"/>
      <c r="M12" s="489"/>
      <c r="N12" s="489"/>
      <c r="O12" s="490"/>
      <c r="P12" s="494"/>
      <c r="Q12" s="138" t="s">
        <v>963</v>
      </c>
      <c r="R12" s="205">
        <v>0</v>
      </c>
      <c r="S12" s="205">
        <v>0</v>
      </c>
      <c r="T12" s="139" t="s">
        <v>200</v>
      </c>
      <c r="U12" s="137"/>
    </row>
    <row r="13" spans="2:21" ht="33" customHeight="1" x14ac:dyDescent="0.5">
      <c r="B13" s="488"/>
      <c r="C13" s="489"/>
      <c r="D13" s="489"/>
      <c r="E13" s="489"/>
      <c r="F13" s="489"/>
      <c r="G13" s="489"/>
      <c r="H13" s="489"/>
      <c r="I13" s="489"/>
      <c r="J13" s="489"/>
      <c r="K13" s="489"/>
      <c r="L13" s="489"/>
      <c r="M13" s="489"/>
      <c r="N13" s="489"/>
      <c r="O13" s="490"/>
      <c r="P13" s="494"/>
      <c r="Q13" s="138" t="s">
        <v>77</v>
      </c>
      <c r="R13" s="205">
        <v>0</v>
      </c>
      <c r="S13" s="205">
        <v>0</v>
      </c>
      <c r="T13" s="139" t="s">
        <v>200</v>
      </c>
      <c r="U13" s="137"/>
    </row>
    <row r="14" spans="2:21" ht="33" customHeight="1" x14ac:dyDescent="0.5">
      <c r="B14" s="491"/>
      <c r="C14" s="492"/>
      <c r="D14" s="492"/>
      <c r="E14" s="492"/>
      <c r="F14" s="492"/>
      <c r="G14" s="492"/>
      <c r="H14" s="492"/>
      <c r="I14" s="492"/>
      <c r="J14" s="492"/>
      <c r="K14" s="492"/>
      <c r="L14" s="492"/>
      <c r="M14" s="492"/>
      <c r="N14" s="492"/>
      <c r="O14" s="493"/>
      <c r="P14" s="494"/>
      <c r="Q14" s="138" t="s">
        <v>5</v>
      </c>
      <c r="R14" s="205">
        <v>0</v>
      </c>
      <c r="S14" s="205">
        <v>0</v>
      </c>
      <c r="T14" s="139" t="s">
        <v>200</v>
      </c>
      <c r="U14" s="137"/>
    </row>
    <row r="15" spans="2:21" ht="43.5" customHeight="1" x14ac:dyDescent="0.5">
      <c r="B15" s="485" t="s">
        <v>122</v>
      </c>
      <c r="C15" s="486"/>
      <c r="D15" s="486"/>
      <c r="E15" s="486"/>
      <c r="F15" s="486"/>
      <c r="G15" s="486"/>
      <c r="H15" s="486"/>
      <c r="I15" s="486"/>
      <c r="J15" s="486"/>
      <c r="K15" s="486"/>
      <c r="L15" s="486"/>
      <c r="M15" s="486"/>
      <c r="N15" s="486"/>
      <c r="O15" s="487"/>
      <c r="P15" s="494" t="s">
        <v>962</v>
      </c>
      <c r="Q15" s="138" t="s">
        <v>1</v>
      </c>
      <c r="R15" s="139">
        <f>R16</f>
        <v>948539.20000000007</v>
      </c>
      <c r="S15" s="139">
        <v>601092.1</v>
      </c>
      <c r="T15" s="139" t="s">
        <v>200</v>
      </c>
      <c r="U15" s="140"/>
    </row>
    <row r="16" spans="2:21" ht="43.5" customHeight="1" x14ac:dyDescent="0.5">
      <c r="B16" s="488"/>
      <c r="C16" s="489"/>
      <c r="D16" s="489"/>
      <c r="E16" s="489"/>
      <c r="F16" s="489"/>
      <c r="G16" s="489"/>
      <c r="H16" s="489"/>
      <c r="I16" s="489"/>
      <c r="J16" s="489"/>
      <c r="K16" s="489"/>
      <c r="L16" s="489"/>
      <c r="M16" s="489"/>
      <c r="N16" s="489"/>
      <c r="O16" s="490"/>
      <c r="P16" s="494"/>
      <c r="Q16" s="138" t="s">
        <v>3</v>
      </c>
      <c r="R16" s="139">
        <f>R21+R35+R215+37089</f>
        <v>948539.20000000007</v>
      </c>
      <c r="S16" s="139">
        <v>601092.14</v>
      </c>
      <c r="T16" s="139" t="s">
        <v>200</v>
      </c>
      <c r="U16" s="140"/>
    </row>
    <row r="17" spans="2:21" ht="84.75" customHeight="1" x14ac:dyDescent="0.5">
      <c r="B17" s="488"/>
      <c r="C17" s="489"/>
      <c r="D17" s="489"/>
      <c r="E17" s="489"/>
      <c r="F17" s="489"/>
      <c r="G17" s="489"/>
      <c r="H17" s="489"/>
      <c r="I17" s="489"/>
      <c r="J17" s="489"/>
      <c r="K17" s="489"/>
      <c r="L17" s="489"/>
      <c r="M17" s="489"/>
      <c r="N17" s="489"/>
      <c r="O17" s="490"/>
      <c r="P17" s="494"/>
      <c r="Q17" s="138" t="s">
        <v>963</v>
      </c>
      <c r="R17" s="139">
        <v>0</v>
      </c>
      <c r="S17" s="139">
        <v>0</v>
      </c>
      <c r="T17" s="139" t="s">
        <v>200</v>
      </c>
      <c r="U17" s="140"/>
    </row>
    <row r="18" spans="2:21" ht="43.5" customHeight="1" x14ac:dyDescent="0.5">
      <c r="B18" s="488"/>
      <c r="C18" s="489"/>
      <c r="D18" s="489"/>
      <c r="E18" s="489"/>
      <c r="F18" s="489"/>
      <c r="G18" s="489"/>
      <c r="H18" s="489"/>
      <c r="I18" s="489"/>
      <c r="J18" s="489"/>
      <c r="K18" s="489"/>
      <c r="L18" s="489"/>
      <c r="M18" s="489"/>
      <c r="N18" s="489"/>
      <c r="O18" s="490"/>
      <c r="P18" s="494"/>
      <c r="Q18" s="138" t="s">
        <v>77</v>
      </c>
      <c r="R18" s="139">
        <v>0</v>
      </c>
      <c r="S18" s="139">
        <v>0</v>
      </c>
      <c r="T18" s="139" t="s">
        <v>200</v>
      </c>
      <c r="U18" s="140"/>
    </row>
    <row r="19" spans="2:21" ht="43.5" customHeight="1" x14ac:dyDescent="0.5">
      <c r="B19" s="491"/>
      <c r="C19" s="492"/>
      <c r="D19" s="492"/>
      <c r="E19" s="492"/>
      <c r="F19" s="492"/>
      <c r="G19" s="492"/>
      <c r="H19" s="492"/>
      <c r="I19" s="492"/>
      <c r="J19" s="492"/>
      <c r="K19" s="492"/>
      <c r="L19" s="492"/>
      <c r="M19" s="492"/>
      <c r="N19" s="492"/>
      <c r="O19" s="493"/>
      <c r="P19" s="494"/>
      <c r="Q19" s="138" t="s">
        <v>5</v>
      </c>
      <c r="R19" s="139">
        <v>0</v>
      </c>
      <c r="S19" s="139">
        <v>0</v>
      </c>
      <c r="T19" s="139" t="s">
        <v>200</v>
      </c>
      <c r="U19" s="140"/>
    </row>
    <row r="20" spans="2:21" ht="48.75" customHeight="1" x14ac:dyDescent="0.5">
      <c r="B20" s="485" t="s">
        <v>80</v>
      </c>
      <c r="C20" s="486"/>
      <c r="D20" s="486"/>
      <c r="E20" s="486"/>
      <c r="F20" s="486"/>
      <c r="G20" s="486"/>
      <c r="H20" s="486"/>
      <c r="I20" s="486"/>
      <c r="J20" s="486"/>
      <c r="K20" s="486"/>
      <c r="L20" s="486"/>
      <c r="M20" s="486"/>
      <c r="N20" s="486"/>
      <c r="O20" s="487"/>
      <c r="P20" s="494" t="s">
        <v>962</v>
      </c>
      <c r="Q20" s="138" t="s">
        <v>1</v>
      </c>
      <c r="R20" s="139">
        <v>89243.9</v>
      </c>
      <c r="S20" s="139">
        <v>89242.7</v>
      </c>
      <c r="T20" s="495" t="s">
        <v>964</v>
      </c>
      <c r="U20" s="140"/>
    </row>
    <row r="21" spans="2:21" ht="43.5" customHeight="1" x14ac:dyDescent="0.5">
      <c r="B21" s="488"/>
      <c r="C21" s="489"/>
      <c r="D21" s="489"/>
      <c r="E21" s="489"/>
      <c r="F21" s="489"/>
      <c r="G21" s="489"/>
      <c r="H21" s="489"/>
      <c r="I21" s="489"/>
      <c r="J21" s="489"/>
      <c r="K21" s="489"/>
      <c r="L21" s="489"/>
      <c r="M21" s="489"/>
      <c r="N21" s="489"/>
      <c r="O21" s="490"/>
      <c r="P21" s="494"/>
      <c r="Q21" s="138" t="s">
        <v>3</v>
      </c>
      <c r="R21" s="139">
        <v>89243.9</v>
      </c>
      <c r="S21" s="139">
        <v>89242.7</v>
      </c>
      <c r="T21" s="496"/>
      <c r="U21" s="140"/>
    </row>
    <row r="22" spans="2:21" ht="48" customHeight="1" x14ac:dyDescent="0.5">
      <c r="B22" s="488"/>
      <c r="C22" s="489"/>
      <c r="D22" s="489"/>
      <c r="E22" s="489"/>
      <c r="F22" s="489"/>
      <c r="G22" s="489"/>
      <c r="H22" s="489"/>
      <c r="I22" s="489"/>
      <c r="J22" s="489"/>
      <c r="K22" s="489"/>
      <c r="L22" s="489"/>
      <c r="M22" s="489"/>
      <c r="N22" s="489"/>
      <c r="O22" s="490"/>
      <c r="P22" s="494"/>
      <c r="Q22" s="138" t="s">
        <v>963</v>
      </c>
      <c r="R22" s="139">
        <v>0</v>
      </c>
      <c r="S22" s="139">
        <v>0</v>
      </c>
      <c r="T22" s="496"/>
      <c r="U22" s="140"/>
    </row>
    <row r="23" spans="2:21" ht="43.5" customHeight="1" x14ac:dyDescent="0.5">
      <c r="B23" s="488"/>
      <c r="C23" s="489"/>
      <c r="D23" s="489"/>
      <c r="E23" s="489"/>
      <c r="F23" s="489"/>
      <c r="G23" s="489"/>
      <c r="H23" s="489"/>
      <c r="I23" s="489"/>
      <c r="J23" s="489"/>
      <c r="K23" s="489"/>
      <c r="L23" s="489"/>
      <c r="M23" s="489"/>
      <c r="N23" s="489"/>
      <c r="O23" s="490"/>
      <c r="P23" s="494"/>
      <c r="Q23" s="138" t="s">
        <v>77</v>
      </c>
      <c r="R23" s="139">
        <v>0</v>
      </c>
      <c r="S23" s="139">
        <v>0</v>
      </c>
      <c r="T23" s="496"/>
      <c r="U23" s="140"/>
    </row>
    <row r="24" spans="2:21" ht="43.5" customHeight="1" x14ac:dyDescent="0.5">
      <c r="B24" s="491"/>
      <c r="C24" s="492"/>
      <c r="D24" s="492"/>
      <c r="E24" s="492"/>
      <c r="F24" s="492"/>
      <c r="G24" s="492"/>
      <c r="H24" s="492"/>
      <c r="I24" s="492"/>
      <c r="J24" s="492"/>
      <c r="K24" s="492"/>
      <c r="L24" s="492"/>
      <c r="M24" s="492"/>
      <c r="N24" s="492"/>
      <c r="O24" s="493"/>
      <c r="P24" s="494"/>
      <c r="Q24" s="138" t="s">
        <v>5</v>
      </c>
      <c r="R24" s="139">
        <v>0</v>
      </c>
      <c r="S24" s="139">
        <v>0</v>
      </c>
      <c r="T24" s="497"/>
      <c r="U24" s="140"/>
    </row>
    <row r="25" spans="2:21" ht="43.5" customHeight="1" x14ac:dyDescent="0.5">
      <c r="B25" s="502" t="s">
        <v>965</v>
      </c>
      <c r="C25" s="476" t="s">
        <v>966</v>
      </c>
      <c r="D25" s="476">
        <v>40</v>
      </c>
      <c r="E25" s="476">
        <v>2017</v>
      </c>
      <c r="F25" s="476">
        <v>2020</v>
      </c>
      <c r="G25" s="550">
        <v>2020</v>
      </c>
      <c r="H25" s="476" t="s">
        <v>967</v>
      </c>
      <c r="I25" s="476" t="s">
        <v>968</v>
      </c>
      <c r="J25" s="476" t="s">
        <v>967</v>
      </c>
      <c r="K25" s="476" t="s">
        <v>969</v>
      </c>
      <c r="L25" s="476" t="s">
        <v>970</v>
      </c>
      <c r="M25" s="507" t="s">
        <v>967</v>
      </c>
      <c r="N25" s="507" t="s">
        <v>967</v>
      </c>
      <c r="O25" s="499" t="s">
        <v>971</v>
      </c>
      <c r="P25" s="475" t="s">
        <v>962</v>
      </c>
      <c r="Q25" s="141" t="s">
        <v>1</v>
      </c>
      <c r="R25" s="142">
        <v>89243.9</v>
      </c>
      <c r="S25" s="142">
        <v>89242.7</v>
      </c>
      <c r="T25" s="139" t="s">
        <v>200</v>
      </c>
      <c r="U25" s="143"/>
    </row>
    <row r="26" spans="2:21" ht="43.5" customHeight="1" x14ac:dyDescent="0.5">
      <c r="B26" s="503"/>
      <c r="C26" s="508"/>
      <c r="D26" s="508"/>
      <c r="E26" s="505"/>
      <c r="F26" s="505"/>
      <c r="G26" s="551"/>
      <c r="H26" s="508"/>
      <c r="I26" s="508"/>
      <c r="J26" s="508"/>
      <c r="K26" s="505"/>
      <c r="L26" s="505"/>
      <c r="M26" s="505"/>
      <c r="N26" s="505"/>
      <c r="O26" s="500"/>
      <c r="P26" s="475"/>
      <c r="Q26" s="141" t="s">
        <v>3</v>
      </c>
      <c r="R26" s="142">
        <v>89243.9</v>
      </c>
      <c r="S26" s="142">
        <v>89242.7</v>
      </c>
      <c r="T26" s="139" t="s">
        <v>200</v>
      </c>
      <c r="U26" s="143"/>
    </row>
    <row r="27" spans="2:21" ht="43.5" customHeight="1" x14ac:dyDescent="0.5">
      <c r="B27" s="503"/>
      <c r="C27" s="508"/>
      <c r="D27" s="508"/>
      <c r="E27" s="505"/>
      <c r="F27" s="505"/>
      <c r="G27" s="551"/>
      <c r="H27" s="508"/>
      <c r="I27" s="508"/>
      <c r="J27" s="508"/>
      <c r="K27" s="505"/>
      <c r="L27" s="505"/>
      <c r="M27" s="505"/>
      <c r="N27" s="505"/>
      <c r="O27" s="500"/>
      <c r="P27" s="475"/>
      <c r="Q27" s="141" t="s">
        <v>4</v>
      </c>
      <c r="R27" s="142">
        <v>0</v>
      </c>
      <c r="S27" s="142">
        <v>0</v>
      </c>
      <c r="T27" s="139" t="s">
        <v>200</v>
      </c>
      <c r="U27" s="143"/>
    </row>
    <row r="28" spans="2:21" ht="43.5" customHeight="1" x14ac:dyDescent="0.5">
      <c r="B28" s="503"/>
      <c r="C28" s="508"/>
      <c r="D28" s="508"/>
      <c r="E28" s="505"/>
      <c r="F28" s="505"/>
      <c r="G28" s="551"/>
      <c r="H28" s="508"/>
      <c r="I28" s="508"/>
      <c r="J28" s="508"/>
      <c r="K28" s="505"/>
      <c r="L28" s="505"/>
      <c r="M28" s="505"/>
      <c r="N28" s="505"/>
      <c r="O28" s="500"/>
      <c r="P28" s="475"/>
      <c r="Q28" s="141" t="s">
        <v>77</v>
      </c>
      <c r="R28" s="142">
        <v>0</v>
      </c>
      <c r="S28" s="142">
        <v>0</v>
      </c>
      <c r="T28" s="139" t="s">
        <v>200</v>
      </c>
      <c r="U28" s="143"/>
    </row>
    <row r="29" spans="2:21" ht="43.5" customHeight="1" x14ac:dyDescent="0.5">
      <c r="B29" s="504"/>
      <c r="C29" s="477"/>
      <c r="D29" s="477"/>
      <c r="E29" s="506"/>
      <c r="F29" s="506"/>
      <c r="G29" s="552"/>
      <c r="H29" s="477"/>
      <c r="I29" s="477"/>
      <c r="J29" s="477"/>
      <c r="K29" s="506"/>
      <c r="L29" s="506"/>
      <c r="M29" s="506"/>
      <c r="N29" s="506"/>
      <c r="O29" s="501"/>
      <c r="P29" s="475"/>
      <c r="Q29" s="141" t="s">
        <v>5</v>
      </c>
      <c r="R29" s="142">
        <v>0</v>
      </c>
      <c r="S29" s="142">
        <v>0</v>
      </c>
      <c r="T29" s="139" t="s">
        <v>200</v>
      </c>
      <c r="U29" s="143"/>
    </row>
    <row r="30" spans="2:21" ht="43.5" hidden="1" customHeight="1" outlineLevel="1" x14ac:dyDescent="0.5">
      <c r="B30" s="502" t="s">
        <v>972</v>
      </c>
      <c r="C30" s="164"/>
      <c r="D30" s="164"/>
      <c r="E30" s="476">
        <v>2020</v>
      </c>
      <c r="F30" s="476">
        <v>2020</v>
      </c>
      <c r="G30" s="206"/>
      <c r="H30" s="153"/>
      <c r="I30" s="153"/>
      <c r="J30" s="476" t="s">
        <v>967</v>
      </c>
      <c r="K30" s="476" t="s">
        <v>969</v>
      </c>
      <c r="L30" s="476" t="s">
        <v>970</v>
      </c>
      <c r="M30" s="507" t="s">
        <v>967</v>
      </c>
      <c r="N30" s="507" t="s">
        <v>967</v>
      </c>
      <c r="O30" s="499" t="s">
        <v>973</v>
      </c>
      <c r="P30" s="475" t="s">
        <v>962</v>
      </c>
      <c r="Q30" s="141" t="s">
        <v>1</v>
      </c>
      <c r="R30" s="142">
        <v>0</v>
      </c>
      <c r="S30" s="142"/>
      <c r="T30" s="139" t="s">
        <v>200</v>
      </c>
      <c r="U30" s="143"/>
    </row>
    <row r="31" spans="2:21" ht="43.5" hidden="1" customHeight="1" outlineLevel="1" x14ac:dyDescent="0.5">
      <c r="B31" s="503"/>
      <c r="C31" s="165"/>
      <c r="D31" s="165"/>
      <c r="E31" s="505"/>
      <c r="F31" s="505"/>
      <c r="G31" s="210"/>
      <c r="H31" s="162"/>
      <c r="I31" s="162"/>
      <c r="J31" s="505"/>
      <c r="K31" s="505"/>
      <c r="L31" s="505"/>
      <c r="M31" s="505"/>
      <c r="N31" s="505"/>
      <c r="O31" s="500"/>
      <c r="P31" s="475"/>
      <c r="Q31" s="141" t="s">
        <v>3</v>
      </c>
      <c r="R31" s="142">
        <v>0</v>
      </c>
      <c r="S31" s="142"/>
      <c r="T31" s="139" t="s">
        <v>200</v>
      </c>
      <c r="U31" s="143"/>
    </row>
    <row r="32" spans="2:21" ht="43.5" hidden="1" customHeight="1" outlineLevel="1" x14ac:dyDescent="0.5">
      <c r="B32" s="503"/>
      <c r="C32" s="165"/>
      <c r="D32" s="165"/>
      <c r="E32" s="505"/>
      <c r="F32" s="505"/>
      <c r="G32" s="210"/>
      <c r="H32" s="162"/>
      <c r="I32" s="162"/>
      <c r="J32" s="505"/>
      <c r="K32" s="505"/>
      <c r="L32" s="505"/>
      <c r="M32" s="505"/>
      <c r="N32" s="505"/>
      <c r="O32" s="500"/>
      <c r="P32" s="475"/>
      <c r="Q32" s="141" t="s">
        <v>4</v>
      </c>
      <c r="R32" s="142">
        <v>0</v>
      </c>
      <c r="S32" s="142"/>
      <c r="T32" s="139" t="s">
        <v>200</v>
      </c>
      <c r="U32" s="143"/>
    </row>
    <row r="33" spans="2:21" ht="43.5" hidden="1" customHeight="1" outlineLevel="1" x14ac:dyDescent="0.5">
      <c r="B33" s="503"/>
      <c r="C33" s="165"/>
      <c r="D33" s="165"/>
      <c r="E33" s="505"/>
      <c r="F33" s="505"/>
      <c r="G33" s="210"/>
      <c r="H33" s="162"/>
      <c r="I33" s="162"/>
      <c r="J33" s="505"/>
      <c r="K33" s="505"/>
      <c r="L33" s="505"/>
      <c r="M33" s="505"/>
      <c r="N33" s="505"/>
      <c r="O33" s="500"/>
      <c r="P33" s="475"/>
      <c r="Q33" s="141" t="s">
        <v>77</v>
      </c>
      <c r="R33" s="142">
        <v>0</v>
      </c>
      <c r="S33" s="142"/>
      <c r="T33" s="139" t="s">
        <v>200</v>
      </c>
      <c r="U33" s="143"/>
    </row>
    <row r="34" spans="2:21" ht="43.5" hidden="1" customHeight="1" outlineLevel="1" x14ac:dyDescent="0.5">
      <c r="B34" s="504"/>
      <c r="C34" s="166"/>
      <c r="D34" s="166"/>
      <c r="E34" s="506"/>
      <c r="F34" s="506"/>
      <c r="G34" s="211"/>
      <c r="H34" s="163"/>
      <c r="I34" s="163"/>
      <c r="J34" s="506"/>
      <c r="K34" s="506"/>
      <c r="L34" s="506"/>
      <c r="M34" s="506"/>
      <c r="N34" s="506"/>
      <c r="O34" s="501"/>
      <c r="P34" s="475"/>
      <c r="Q34" s="141" t="s">
        <v>5</v>
      </c>
      <c r="R34" s="142">
        <v>0</v>
      </c>
      <c r="S34" s="142"/>
      <c r="T34" s="139" t="s">
        <v>200</v>
      </c>
      <c r="U34" s="143"/>
    </row>
    <row r="35" spans="2:21" ht="43.5" customHeight="1" collapsed="1" x14ac:dyDescent="0.5">
      <c r="B35" s="485" t="s">
        <v>590</v>
      </c>
      <c r="C35" s="486"/>
      <c r="D35" s="486"/>
      <c r="E35" s="486"/>
      <c r="F35" s="486"/>
      <c r="G35" s="486"/>
      <c r="H35" s="486"/>
      <c r="I35" s="486"/>
      <c r="J35" s="486"/>
      <c r="K35" s="486"/>
      <c r="L35" s="486"/>
      <c r="M35" s="486"/>
      <c r="N35" s="486"/>
      <c r="O35" s="487"/>
      <c r="P35" s="494" t="s">
        <v>962</v>
      </c>
      <c r="Q35" s="138" t="s">
        <v>1</v>
      </c>
      <c r="R35" s="139">
        <v>822206.20000000007</v>
      </c>
      <c r="S35" s="139">
        <v>474760.6</v>
      </c>
      <c r="T35" s="139" t="s">
        <v>200</v>
      </c>
      <c r="U35" s="140"/>
    </row>
    <row r="36" spans="2:21" ht="43.5" customHeight="1" x14ac:dyDescent="0.5">
      <c r="B36" s="488"/>
      <c r="C36" s="489"/>
      <c r="D36" s="489"/>
      <c r="E36" s="489"/>
      <c r="F36" s="489"/>
      <c r="G36" s="489"/>
      <c r="H36" s="489"/>
      <c r="I36" s="489"/>
      <c r="J36" s="489"/>
      <c r="K36" s="489"/>
      <c r="L36" s="489"/>
      <c r="M36" s="489"/>
      <c r="N36" s="489"/>
      <c r="O36" s="490"/>
      <c r="P36" s="494"/>
      <c r="Q36" s="138" t="s">
        <v>3</v>
      </c>
      <c r="R36" s="139">
        <v>822206.20000000007</v>
      </c>
      <c r="S36" s="139">
        <v>474760.62</v>
      </c>
      <c r="T36" s="139" t="s">
        <v>200</v>
      </c>
      <c r="U36" s="140"/>
    </row>
    <row r="37" spans="2:21" ht="69.75" customHeight="1" x14ac:dyDescent="0.5">
      <c r="B37" s="488"/>
      <c r="C37" s="489"/>
      <c r="D37" s="489"/>
      <c r="E37" s="489"/>
      <c r="F37" s="489"/>
      <c r="G37" s="489"/>
      <c r="H37" s="489"/>
      <c r="I37" s="489"/>
      <c r="J37" s="489"/>
      <c r="K37" s="489"/>
      <c r="L37" s="489"/>
      <c r="M37" s="489"/>
      <c r="N37" s="489"/>
      <c r="O37" s="490"/>
      <c r="P37" s="494"/>
      <c r="Q37" s="138" t="s">
        <v>963</v>
      </c>
      <c r="R37" s="139">
        <v>0</v>
      </c>
      <c r="S37" s="139">
        <v>0</v>
      </c>
      <c r="T37" s="139" t="s">
        <v>200</v>
      </c>
      <c r="U37" s="140"/>
    </row>
    <row r="38" spans="2:21" ht="43.5" customHeight="1" x14ac:dyDescent="0.5">
      <c r="B38" s="488"/>
      <c r="C38" s="489"/>
      <c r="D38" s="489"/>
      <c r="E38" s="489"/>
      <c r="F38" s="489"/>
      <c r="G38" s="489"/>
      <c r="H38" s="489"/>
      <c r="I38" s="489"/>
      <c r="J38" s="489"/>
      <c r="K38" s="489"/>
      <c r="L38" s="489"/>
      <c r="M38" s="489"/>
      <c r="N38" s="489"/>
      <c r="O38" s="490"/>
      <c r="P38" s="494"/>
      <c r="Q38" s="138" t="s">
        <v>77</v>
      </c>
      <c r="R38" s="139">
        <v>0</v>
      </c>
      <c r="S38" s="139">
        <v>0</v>
      </c>
      <c r="T38" s="139" t="s">
        <v>200</v>
      </c>
      <c r="U38" s="140"/>
    </row>
    <row r="39" spans="2:21" ht="43.5" customHeight="1" x14ac:dyDescent="0.5">
      <c r="B39" s="491"/>
      <c r="C39" s="492"/>
      <c r="D39" s="492"/>
      <c r="E39" s="492"/>
      <c r="F39" s="492"/>
      <c r="G39" s="492"/>
      <c r="H39" s="492"/>
      <c r="I39" s="492"/>
      <c r="J39" s="492"/>
      <c r="K39" s="492"/>
      <c r="L39" s="492"/>
      <c r="M39" s="492"/>
      <c r="N39" s="492"/>
      <c r="O39" s="493"/>
      <c r="P39" s="494"/>
      <c r="Q39" s="138" t="s">
        <v>5</v>
      </c>
      <c r="R39" s="139">
        <v>0</v>
      </c>
      <c r="S39" s="139">
        <v>0</v>
      </c>
      <c r="T39" s="139" t="s">
        <v>200</v>
      </c>
      <c r="U39" s="140"/>
    </row>
    <row r="40" spans="2:21" s="127" customFormat="1" ht="43.5" customHeight="1" x14ac:dyDescent="0.5">
      <c r="B40" s="509" t="s">
        <v>974</v>
      </c>
      <c r="C40" s="476" t="s">
        <v>975</v>
      </c>
      <c r="D40" s="476">
        <v>350</v>
      </c>
      <c r="E40" s="476">
        <v>2015</v>
      </c>
      <c r="F40" s="476">
        <v>2021</v>
      </c>
      <c r="G40" s="550" t="s">
        <v>967</v>
      </c>
      <c r="H40" s="476" t="s">
        <v>976</v>
      </c>
      <c r="I40" s="476" t="s">
        <v>977</v>
      </c>
      <c r="J40" s="476" t="s">
        <v>1178</v>
      </c>
      <c r="K40" s="476" t="s">
        <v>978</v>
      </c>
      <c r="L40" s="476" t="s">
        <v>970</v>
      </c>
      <c r="M40" s="507">
        <v>900669.14</v>
      </c>
      <c r="N40" s="507">
        <v>142867.20000000001</v>
      </c>
      <c r="O40" s="499" t="s">
        <v>971</v>
      </c>
      <c r="P40" s="475" t="s">
        <v>962</v>
      </c>
      <c r="Q40" s="141" t="s">
        <v>1</v>
      </c>
      <c r="R40" s="142">
        <v>9564.9000000000015</v>
      </c>
      <c r="S40" s="142">
        <v>9564.7999999999993</v>
      </c>
      <c r="T40" s="512" t="s">
        <v>964</v>
      </c>
      <c r="U40" s="143"/>
    </row>
    <row r="41" spans="2:21" s="127" customFormat="1" ht="54.75" customHeight="1" x14ac:dyDescent="0.5">
      <c r="B41" s="509"/>
      <c r="C41" s="508"/>
      <c r="D41" s="508"/>
      <c r="E41" s="510"/>
      <c r="F41" s="510"/>
      <c r="G41" s="551"/>
      <c r="H41" s="508"/>
      <c r="I41" s="508"/>
      <c r="J41" s="508"/>
      <c r="K41" s="510"/>
      <c r="L41" s="510"/>
      <c r="M41" s="510"/>
      <c r="N41" s="510"/>
      <c r="O41" s="500"/>
      <c r="P41" s="475"/>
      <c r="Q41" s="141" t="s">
        <v>3</v>
      </c>
      <c r="R41" s="142">
        <v>9564.9000000000015</v>
      </c>
      <c r="S41" s="142">
        <v>9564.75</v>
      </c>
      <c r="T41" s="513"/>
      <c r="U41" s="143"/>
    </row>
    <row r="42" spans="2:21" s="127" customFormat="1" ht="409.5" customHeight="1" x14ac:dyDescent="0.5">
      <c r="B42" s="509"/>
      <c r="C42" s="508"/>
      <c r="D42" s="508"/>
      <c r="E42" s="510"/>
      <c r="F42" s="510"/>
      <c r="G42" s="551"/>
      <c r="H42" s="508"/>
      <c r="I42" s="508"/>
      <c r="J42" s="508"/>
      <c r="K42" s="510"/>
      <c r="L42" s="510"/>
      <c r="M42" s="510"/>
      <c r="N42" s="510"/>
      <c r="O42" s="500"/>
      <c r="P42" s="475"/>
      <c r="Q42" s="141" t="s">
        <v>4</v>
      </c>
      <c r="R42" s="142">
        <v>0</v>
      </c>
      <c r="S42" s="142">
        <v>0</v>
      </c>
      <c r="T42" s="513"/>
      <c r="U42" s="143"/>
    </row>
    <row r="43" spans="2:21" s="127" customFormat="1" ht="43.5" customHeight="1" x14ac:dyDescent="0.5">
      <c r="B43" s="509"/>
      <c r="C43" s="508"/>
      <c r="D43" s="508"/>
      <c r="E43" s="510"/>
      <c r="F43" s="510"/>
      <c r="G43" s="551"/>
      <c r="H43" s="508"/>
      <c r="I43" s="508"/>
      <c r="J43" s="508"/>
      <c r="K43" s="510"/>
      <c r="L43" s="510"/>
      <c r="M43" s="510"/>
      <c r="N43" s="510"/>
      <c r="O43" s="500"/>
      <c r="P43" s="475"/>
      <c r="Q43" s="141" t="s">
        <v>77</v>
      </c>
      <c r="R43" s="142">
        <v>0</v>
      </c>
      <c r="S43" s="142">
        <v>0</v>
      </c>
      <c r="T43" s="513"/>
      <c r="U43" s="143"/>
    </row>
    <row r="44" spans="2:21" s="127" customFormat="1" ht="43.5" customHeight="1" x14ac:dyDescent="0.5">
      <c r="B44" s="509"/>
      <c r="C44" s="477"/>
      <c r="D44" s="477"/>
      <c r="E44" s="511"/>
      <c r="F44" s="511"/>
      <c r="G44" s="552"/>
      <c r="H44" s="477"/>
      <c r="I44" s="477"/>
      <c r="J44" s="477"/>
      <c r="K44" s="511"/>
      <c r="L44" s="511"/>
      <c r="M44" s="511"/>
      <c r="N44" s="511"/>
      <c r="O44" s="501"/>
      <c r="P44" s="475"/>
      <c r="Q44" s="141" t="s">
        <v>5</v>
      </c>
      <c r="R44" s="142">
        <v>0</v>
      </c>
      <c r="S44" s="142">
        <v>0</v>
      </c>
      <c r="T44" s="514"/>
      <c r="U44" s="143"/>
    </row>
    <row r="45" spans="2:21" ht="43.5" customHeight="1" x14ac:dyDescent="0.5">
      <c r="B45" s="509" t="s">
        <v>979</v>
      </c>
      <c r="C45" s="476" t="s">
        <v>967</v>
      </c>
      <c r="D45" s="476" t="s">
        <v>967</v>
      </c>
      <c r="E45" s="476" t="s">
        <v>967</v>
      </c>
      <c r="F45" s="476" t="s">
        <v>967</v>
      </c>
      <c r="G45" s="550" t="s">
        <v>967</v>
      </c>
      <c r="H45" s="476" t="s">
        <v>967</v>
      </c>
      <c r="I45" s="476" t="s">
        <v>967</v>
      </c>
      <c r="J45" s="476" t="s">
        <v>967</v>
      </c>
      <c r="K45" s="475" t="s">
        <v>980</v>
      </c>
      <c r="L45" s="476" t="s">
        <v>970</v>
      </c>
      <c r="M45" s="475" t="s">
        <v>967</v>
      </c>
      <c r="N45" s="475" t="s">
        <v>967</v>
      </c>
      <c r="O45" s="499" t="s">
        <v>967</v>
      </c>
      <c r="P45" s="475" t="s">
        <v>962</v>
      </c>
      <c r="Q45" s="141" t="s">
        <v>1</v>
      </c>
      <c r="R45" s="142">
        <v>41000.100000000006</v>
      </c>
      <c r="S45" s="142">
        <f>S46</f>
        <v>35507.199999999997</v>
      </c>
      <c r="T45" s="513" t="s">
        <v>981</v>
      </c>
      <c r="U45" s="143"/>
    </row>
    <row r="46" spans="2:21" ht="52.5" customHeight="1" x14ac:dyDescent="0.5">
      <c r="B46" s="509"/>
      <c r="C46" s="510"/>
      <c r="D46" s="508"/>
      <c r="E46" s="510"/>
      <c r="F46" s="508"/>
      <c r="G46" s="551"/>
      <c r="H46" s="508"/>
      <c r="I46" s="508"/>
      <c r="J46" s="508"/>
      <c r="K46" s="475"/>
      <c r="L46" s="510"/>
      <c r="M46" s="515"/>
      <c r="N46" s="515"/>
      <c r="O46" s="500"/>
      <c r="P46" s="475"/>
      <c r="Q46" s="141" t="s">
        <v>3</v>
      </c>
      <c r="R46" s="142">
        <v>41000.100000000006</v>
      </c>
      <c r="S46" s="142">
        <v>35507.199999999997</v>
      </c>
      <c r="T46" s="513"/>
      <c r="U46" s="143"/>
    </row>
    <row r="47" spans="2:21" ht="43.5" customHeight="1" x14ac:dyDescent="0.5">
      <c r="B47" s="509"/>
      <c r="C47" s="510"/>
      <c r="D47" s="508"/>
      <c r="E47" s="510"/>
      <c r="F47" s="508"/>
      <c r="G47" s="551"/>
      <c r="H47" s="508"/>
      <c r="I47" s="508"/>
      <c r="J47" s="508"/>
      <c r="K47" s="475"/>
      <c r="L47" s="510"/>
      <c r="M47" s="515"/>
      <c r="N47" s="515"/>
      <c r="O47" s="500"/>
      <c r="P47" s="475"/>
      <c r="Q47" s="141" t="s">
        <v>4</v>
      </c>
      <c r="R47" s="142">
        <v>0</v>
      </c>
      <c r="S47" s="142">
        <v>0</v>
      </c>
      <c r="T47" s="513"/>
      <c r="U47" s="143"/>
    </row>
    <row r="48" spans="2:21" ht="43.5" customHeight="1" x14ac:dyDescent="0.5">
      <c r="B48" s="509"/>
      <c r="C48" s="510"/>
      <c r="D48" s="508"/>
      <c r="E48" s="510"/>
      <c r="F48" s="508"/>
      <c r="G48" s="551"/>
      <c r="H48" s="508"/>
      <c r="I48" s="508"/>
      <c r="J48" s="508"/>
      <c r="K48" s="475"/>
      <c r="L48" s="510"/>
      <c r="M48" s="515"/>
      <c r="N48" s="515"/>
      <c r="O48" s="500"/>
      <c r="P48" s="475"/>
      <c r="Q48" s="141" t="s">
        <v>77</v>
      </c>
      <c r="R48" s="142">
        <v>0</v>
      </c>
      <c r="S48" s="142">
        <v>0</v>
      </c>
      <c r="T48" s="513"/>
      <c r="U48" s="143"/>
    </row>
    <row r="49" spans="2:21" ht="43.5" customHeight="1" x14ac:dyDescent="0.5">
      <c r="B49" s="509"/>
      <c r="C49" s="511"/>
      <c r="D49" s="477"/>
      <c r="E49" s="511"/>
      <c r="F49" s="477"/>
      <c r="G49" s="552"/>
      <c r="H49" s="477"/>
      <c r="I49" s="477"/>
      <c r="J49" s="477"/>
      <c r="K49" s="475"/>
      <c r="L49" s="511"/>
      <c r="M49" s="515"/>
      <c r="N49" s="515"/>
      <c r="O49" s="501"/>
      <c r="P49" s="475"/>
      <c r="Q49" s="141" t="s">
        <v>5</v>
      </c>
      <c r="R49" s="142">
        <v>0</v>
      </c>
      <c r="S49" s="142">
        <v>0</v>
      </c>
      <c r="T49" s="514"/>
      <c r="U49" s="143"/>
    </row>
    <row r="50" spans="2:21" ht="43.5" customHeight="1" x14ac:dyDescent="0.5">
      <c r="B50" s="502" t="s">
        <v>982</v>
      </c>
      <c r="C50" s="476" t="s">
        <v>967</v>
      </c>
      <c r="D50" s="476" t="s">
        <v>967</v>
      </c>
      <c r="E50" s="476" t="s">
        <v>967</v>
      </c>
      <c r="F50" s="476" t="s">
        <v>967</v>
      </c>
      <c r="G50" s="550" t="s">
        <v>967</v>
      </c>
      <c r="H50" s="476" t="s">
        <v>967</v>
      </c>
      <c r="I50" s="476" t="s">
        <v>967</v>
      </c>
      <c r="J50" s="476" t="s">
        <v>967</v>
      </c>
      <c r="K50" s="475" t="s">
        <v>980</v>
      </c>
      <c r="L50" s="476" t="s">
        <v>970</v>
      </c>
      <c r="M50" s="475" t="s">
        <v>967</v>
      </c>
      <c r="N50" s="475" t="s">
        <v>967</v>
      </c>
      <c r="O50" s="499" t="s">
        <v>967</v>
      </c>
      <c r="P50" s="475" t="s">
        <v>962</v>
      </c>
      <c r="Q50" s="141" t="s">
        <v>1</v>
      </c>
      <c r="R50" s="142">
        <v>0</v>
      </c>
      <c r="S50" s="142">
        <v>0</v>
      </c>
      <c r="T50" s="139" t="s">
        <v>200</v>
      </c>
      <c r="U50" s="143"/>
    </row>
    <row r="51" spans="2:21" ht="43.5" customHeight="1" x14ac:dyDescent="0.5">
      <c r="B51" s="503"/>
      <c r="C51" s="510"/>
      <c r="D51" s="510"/>
      <c r="E51" s="510"/>
      <c r="F51" s="508"/>
      <c r="G51" s="551"/>
      <c r="H51" s="510"/>
      <c r="I51" s="510"/>
      <c r="J51" s="510"/>
      <c r="K51" s="475"/>
      <c r="L51" s="510"/>
      <c r="M51" s="515"/>
      <c r="N51" s="515"/>
      <c r="O51" s="500"/>
      <c r="P51" s="475"/>
      <c r="Q51" s="141" t="s">
        <v>3</v>
      </c>
      <c r="R51" s="142">
        <v>0</v>
      </c>
      <c r="S51" s="142">
        <v>0</v>
      </c>
      <c r="T51" s="139" t="s">
        <v>200</v>
      </c>
      <c r="U51" s="143"/>
    </row>
    <row r="52" spans="2:21" ht="43.5" customHeight="1" x14ac:dyDescent="0.5">
      <c r="B52" s="503"/>
      <c r="C52" s="510"/>
      <c r="D52" s="510"/>
      <c r="E52" s="510"/>
      <c r="F52" s="508"/>
      <c r="G52" s="551"/>
      <c r="H52" s="510"/>
      <c r="I52" s="510"/>
      <c r="J52" s="510"/>
      <c r="K52" s="475"/>
      <c r="L52" s="510"/>
      <c r="M52" s="515"/>
      <c r="N52" s="515"/>
      <c r="O52" s="500"/>
      <c r="P52" s="475"/>
      <c r="Q52" s="141" t="s">
        <v>4</v>
      </c>
      <c r="R52" s="142">
        <v>0</v>
      </c>
      <c r="S52" s="142">
        <v>0</v>
      </c>
      <c r="T52" s="139" t="s">
        <v>200</v>
      </c>
      <c r="U52" s="143"/>
    </row>
    <row r="53" spans="2:21" ht="43.5" customHeight="1" x14ac:dyDescent="0.5">
      <c r="B53" s="503"/>
      <c r="C53" s="510"/>
      <c r="D53" s="510"/>
      <c r="E53" s="510"/>
      <c r="F53" s="508"/>
      <c r="G53" s="551"/>
      <c r="H53" s="510"/>
      <c r="I53" s="510"/>
      <c r="J53" s="510"/>
      <c r="K53" s="475"/>
      <c r="L53" s="510"/>
      <c r="M53" s="515"/>
      <c r="N53" s="515"/>
      <c r="O53" s="500"/>
      <c r="P53" s="475"/>
      <c r="Q53" s="141" t="s">
        <v>77</v>
      </c>
      <c r="R53" s="142">
        <v>0</v>
      </c>
      <c r="S53" s="142">
        <v>0</v>
      </c>
      <c r="T53" s="139" t="s">
        <v>200</v>
      </c>
      <c r="U53" s="143"/>
    </row>
    <row r="54" spans="2:21" ht="43.5" customHeight="1" x14ac:dyDescent="0.5">
      <c r="B54" s="504"/>
      <c r="C54" s="511"/>
      <c r="D54" s="511"/>
      <c r="E54" s="511"/>
      <c r="F54" s="477"/>
      <c r="G54" s="552"/>
      <c r="H54" s="511"/>
      <c r="I54" s="511"/>
      <c r="J54" s="511"/>
      <c r="K54" s="475"/>
      <c r="L54" s="511"/>
      <c r="M54" s="515"/>
      <c r="N54" s="515"/>
      <c r="O54" s="501"/>
      <c r="P54" s="475"/>
      <c r="Q54" s="141" t="s">
        <v>5</v>
      </c>
      <c r="R54" s="142">
        <v>0</v>
      </c>
      <c r="S54" s="142">
        <v>0</v>
      </c>
      <c r="T54" s="139" t="s">
        <v>200</v>
      </c>
      <c r="U54" s="143"/>
    </row>
    <row r="55" spans="2:21" s="127" customFormat="1" ht="43.5" customHeight="1" x14ac:dyDescent="0.5">
      <c r="B55" s="502" t="s">
        <v>983</v>
      </c>
      <c r="C55" s="476" t="s">
        <v>966</v>
      </c>
      <c r="D55" s="476">
        <v>35</v>
      </c>
      <c r="E55" s="476">
        <v>2017</v>
      </c>
      <c r="F55" s="476">
        <v>2022</v>
      </c>
      <c r="G55" s="550" t="s">
        <v>967</v>
      </c>
      <c r="H55" s="476" t="s">
        <v>967</v>
      </c>
      <c r="I55" s="476" t="s">
        <v>984</v>
      </c>
      <c r="J55" s="476" t="s">
        <v>985</v>
      </c>
      <c r="K55" s="476" t="s">
        <v>986</v>
      </c>
      <c r="L55" s="476" t="s">
        <v>970</v>
      </c>
      <c r="M55" s="522">
        <v>238651.5</v>
      </c>
      <c r="N55" s="522">
        <v>235047.9</v>
      </c>
      <c r="O55" s="499" t="s">
        <v>987</v>
      </c>
      <c r="P55" s="475" t="s">
        <v>962</v>
      </c>
      <c r="Q55" s="141" t="s">
        <v>1</v>
      </c>
      <c r="R55" s="142">
        <v>48266.5</v>
      </c>
      <c r="S55" s="142">
        <v>31146.6</v>
      </c>
      <c r="T55" s="512" t="s">
        <v>988</v>
      </c>
      <c r="U55" s="143"/>
    </row>
    <row r="56" spans="2:21" s="127" customFormat="1" ht="45.75" customHeight="1" x14ac:dyDescent="0.5">
      <c r="B56" s="503"/>
      <c r="C56" s="508"/>
      <c r="D56" s="508"/>
      <c r="E56" s="510"/>
      <c r="F56" s="508"/>
      <c r="G56" s="551"/>
      <c r="H56" s="508"/>
      <c r="I56" s="508"/>
      <c r="J56" s="508"/>
      <c r="K56" s="510"/>
      <c r="L56" s="508"/>
      <c r="M56" s="523"/>
      <c r="N56" s="523"/>
      <c r="O56" s="500"/>
      <c r="P56" s="475"/>
      <c r="Q56" s="141" t="s">
        <v>3</v>
      </c>
      <c r="R56" s="142">
        <v>48266.5</v>
      </c>
      <c r="S56" s="142">
        <v>31146.6</v>
      </c>
      <c r="T56" s="513"/>
      <c r="U56" s="143"/>
    </row>
    <row r="57" spans="2:21" s="127" customFormat="1" ht="43.5" customHeight="1" x14ac:dyDescent="0.5">
      <c r="B57" s="503"/>
      <c r="C57" s="508"/>
      <c r="D57" s="508"/>
      <c r="E57" s="510"/>
      <c r="F57" s="508"/>
      <c r="G57" s="551"/>
      <c r="H57" s="508"/>
      <c r="I57" s="508"/>
      <c r="J57" s="508"/>
      <c r="K57" s="510"/>
      <c r="L57" s="508"/>
      <c r="M57" s="523"/>
      <c r="N57" s="523"/>
      <c r="O57" s="500"/>
      <c r="P57" s="475"/>
      <c r="Q57" s="141" t="s">
        <v>4</v>
      </c>
      <c r="R57" s="142">
        <v>0</v>
      </c>
      <c r="S57" s="142">
        <v>0</v>
      </c>
      <c r="T57" s="513"/>
      <c r="U57" s="143"/>
    </row>
    <row r="58" spans="2:21" s="127" customFormat="1" ht="43.5" customHeight="1" x14ac:dyDescent="0.5">
      <c r="B58" s="503"/>
      <c r="C58" s="508"/>
      <c r="D58" s="508"/>
      <c r="E58" s="510"/>
      <c r="F58" s="508"/>
      <c r="G58" s="551"/>
      <c r="H58" s="508"/>
      <c r="I58" s="508"/>
      <c r="J58" s="508"/>
      <c r="K58" s="510"/>
      <c r="L58" s="508"/>
      <c r="M58" s="523"/>
      <c r="N58" s="523"/>
      <c r="O58" s="500"/>
      <c r="P58" s="475"/>
      <c r="Q58" s="141" t="s">
        <v>77</v>
      </c>
      <c r="R58" s="142">
        <v>0</v>
      </c>
      <c r="S58" s="142">
        <v>0</v>
      </c>
      <c r="T58" s="513"/>
      <c r="U58" s="143"/>
    </row>
    <row r="59" spans="2:21" s="127" customFormat="1" ht="32.25" customHeight="1" x14ac:dyDescent="0.5">
      <c r="B59" s="504"/>
      <c r="C59" s="477"/>
      <c r="D59" s="477"/>
      <c r="E59" s="511"/>
      <c r="F59" s="477"/>
      <c r="G59" s="552"/>
      <c r="H59" s="477"/>
      <c r="I59" s="477"/>
      <c r="J59" s="477"/>
      <c r="K59" s="511"/>
      <c r="L59" s="477"/>
      <c r="M59" s="524"/>
      <c r="N59" s="524"/>
      <c r="O59" s="501"/>
      <c r="P59" s="475"/>
      <c r="Q59" s="141" t="s">
        <v>5</v>
      </c>
      <c r="R59" s="142">
        <v>0</v>
      </c>
      <c r="S59" s="142">
        <v>0</v>
      </c>
      <c r="T59" s="514"/>
      <c r="U59" s="143"/>
    </row>
    <row r="60" spans="2:21" s="127" customFormat="1" ht="43.5" customHeight="1" x14ac:dyDescent="0.5">
      <c r="B60" s="502" t="s">
        <v>989</v>
      </c>
      <c r="C60" s="476" t="s">
        <v>975</v>
      </c>
      <c r="D60" s="476">
        <v>200</v>
      </c>
      <c r="E60" s="476">
        <v>2017</v>
      </c>
      <c r="F60" s="476">
        <v>2023</v>
      </c>
      <c r="G60" s="550" t="s">
        <v>967</v>
      </c>
      <c r="H60" s="516" t="s">
        <v>990</v>
      </c>
      <c r="I60" s="517"/>
      <c r="J60" s="476" t="s">
        <v>991</v>
      </c>
      <c r="K60" s="476" t="s">
        <v>986</v>
      </c>
      <c r="L60" s="476" t="s">
        <v>970</v>
      </c>
      <c r="M60" s="522">
        <v>1088535.2</v>
      </c>
      <c r="N60" s="522">
        <v>1081104.2</v>
      </c>
      <c r="O60" s="499" t="s">
        <v>992</v>
      </c>
      <c r="P60" s="475" t="s">
        <v>962</v>
      </c>
      <c r="Q60" s="141" t="s">
        <v>1</v>
      </c>
      <c r="R60" s="142">
        <v>5611.9000000000033</v>
      </c>
      <c r="S60" s="142">
        <v>0</v>
      </c>
      <c r="T60" s="512" t="s">
        <v>993</v>
      </c>
      <c r="U60" s="143"/>
    </row>
    <row r="61" spans="2:21" s="127" customFormat="1" ht="60.75" customHeight="1" x14ac:dyDescent="0.5">
      <c r="B61" s="503"/>
      <c r="C61" s="508"/>
      <c r="D61" s="508"/>
      <c r="E61" s="510"/>
      <c r="F61" s="508"/>
      <c r="G61" s="551"/>
      <c r="H61" s="518"/>
      <c r="I61" s="519"/>
      <c r="J61" s="508"/>
      <c r="K61" s="510"/>
      <c r="L61" s="508"/>
      <c r="M61" s="523"/>
      <c r="N61" s="523"/>
      <c r="O61" s="500"/>
      <c r="P61" s="475"/>
      <c r="Q61" s="141" t="s">
        <v>3</v>
      </c>
      <c r="R61" s="142">
        <v>5611.9000000000033</v>
      </c>
      <c r="S61" s="142">
        <v>0</v>
      </c>
      <c r="T61" s="513"/>
      <c r="U61" s="143"/>
    </row>
    <row r="62" spans="2:21" s="127" customFormat="1" ht="43.5" customHeight="1" x14ac:dyDescent="0.5">
      <c r="B62" s="503"/>
      <c r="C62" s="508"/>
      <c r="D62" s="508"/>
      <c r="E62" s="510"/>
      <c r="F62" s="508"/>
      <c r="G62" s="551"/>
      <c r="H62" s="518"/>
      <c r="I62" s="519"/>
      <c r="J62" s="508"/>
      <c r="K62" s="510"/>
      <c r="L62" s="508"/>
      <c r="M62" s="523"/>
      <c r="N62" s="523"/>
      <c r="O62" s="500"/>
      <c r="P62" s="475"/>
      <c r="Q62" s="141" t="s">
        <v>4</v>
      </c>
      <c r="R62" s="142">
        <v>0</v>
      </c>
      <c r="S62" s="142">
        <v>0</v>
      </c>
      <c r="T62" s="513"/>
      <c r="U62" s="143"/>
    </row>
    <row r="63" spans="2:21" s="127" customFormat="1" ht="43.5" customHeight="1" x14ac:dyDescent="0.5">
      <c r="B63" s="503"/>
      <c r="C63" s="508"/>
      <c r="D63" s="508"/>
      <c r="E63" s="510"/>
      <c r="F63" s="508"/>
      <c r="G63" s="551"/>
      <c r="H63" s="518"/>
      <c r="I63" s="519"/>
      <c r="J63" s="508"/>
      <c r="K63" s="510"/>
      <c r="L63" s="508"/>
      <c r="M63" s="523"/>
      <c r="N63" s="523"/>
      <c r="O63" s="500"/>
      <c r="P63" s="475"/>
      <c r="Q63" s="141" t="s">
        <v>77</v>
      </c>
      <c r="R63" s="142">
        <v>0</v>
      </c>
      <c r="S63" s="142">
        <v>0</v>
      </c>
      <c r="T63" s="513"/>
      <c r="U63" s="143"/>
    </row>
    <row r="64" spans="2:21" s="127" customFormat="1" ht="52.5" customHeight="1" x14ac:dyDescent="0.5">
      <c r="B64" s="504"/>
      <c r="C64" s="477"/>
      <c r="D64" s="477"/>
      <c r="E64" s="511"/>
      <c r="F64" s="477"/>
      <c r="G64" s="552"/>
      <c r="H64" s="520"/>
      <c r="I64" s="521"/>
      <c r="J64" s="477"/>
      <c r="K64" s="511"/>
      <c r="L64" s="477"/>
      <c r="M64" s="524"/>
      <c r="N64" s="524"/>
      <c r="O64" s="501"/>
      <c r="P64" s="475"/>
      <c r="Q64" s="141" t="s">
        <v>5</v>
      </c>
      <c r="R64" s="142">
        <v>0</v>
      </c>
      <c r="S64" s="142">
        <v>0</v>
      </c>
      <c r="T64" s="514"/>
      <c r="U64" s="143"/>
    </row>
    <row r="65" spans="2:21" s="127" customFormat="1" ht="43.5" customHeight="1" x14ac:dyDescent="0.5">
      <c r="B65" s="502" t="s">
        <v>994</v>
      </c>
      <c r="C65" s="476" t="s">
        <v>966</v>
      </c>
      <c r="D65" s="476">
        <v>130</v>
      </c>
      <c r="E65" s="476">
        <v>2018</v>
      </c>
      <c r="F65" s="476" t="s">
        <v>967</v>
      </c>
      <c r="G65" s="550" t="s">
        <v>967</v>
      </c>
      <c r="H65" s="476" t="s">
        <v>967</v>
      </c>
      <c r="I65" s="476" t="s">
        <v>967</v>
      </c>
      <c r="J65" s="476" t="s">
        <v>995</v>
      </c>
      <c r="K65" s="476" t="s">
        <v>980</v>
      </c>
      <c r="L65" s="476" t="s">
        <v>970</v>
      </c>
      <c r="M65" s="476" t="s">
        <v>967</v>
      </c>
      <c r="N65" s="476" t="s">
        <v>967</v>
      </c>
      <c r="O65" s="499" t="s">
        <v>996</v>
      </c>
      <c r="P65" s="475" t="s">
        <v>962</v>
      </c>
      <c r="Q65" s="141" t="s">
        <v>1</v>
      </c>
      <c r="R65" s="142">
        <v>35431</v>
      </c>
      <c r="S65" s="142">
        <v>0</v>
      </c>
      <c r="T65" s="512" t="s">
        <v>997</v>
      </c>
      <c r="U65" s="143"/>
    </row>
    <row r="66" spans="2:21" s="127" customFormat="1" x14ac:dyDescent="0.5">
      <c r="B66" s="503"/>
      <c r="C66" s="508"/>
      <c r="D66" s="508"/>
      <c r="E66" s="510"/>
      <c r="F66" s="508"/>
      <c r="G66" s="551"/>
      <c r="H66" s="508"/>
      <c r="I66" s="508"/>
      <c r="J66" s="508"/>
      <c r="K66" s="510"/>
      <c r="L66" s="508"/>
      <c r="M66" s="508"/>
      <c r="N66" s="508"/>
      <c r="O66" s="500"/>
      <c r="P66" s="475"/>
      <c r="Q66" s="141" t="s">
        <v>3</v>
      </c>
      <c r="R66" s="142">
        <v>35431</v>
      </c>
      <c r="S66" s="142">
        <v>0</v>
      </c>
      <c r="T66" s="513"/>
      <c r="U66" s="143"/>
    </row>
    <row r="67" spans="2:21" s="127" customFormat="1" ht="41.25" customHeight="1" x14ac:dyDescent="0.5">
      <c r="B67" s="503"/>
      <c r="C67" s="508"/>
      <c r="D67" s="508"/>
      <c r="E67" s="510"/>
      <c r="F67" s="508"/>
      <c r="G67" s="551"/>
      <c r="H67" s="508"/>
      <c r="I67" s="508"/>
      <c r="J67" s="508"/>
      <c r="K67" s="510"/>
      <c r="L67" s="508"/>
      <c r="M67" s="508"/>
      <c r="N67" s="508"/>
      <c r="O67" s="500"/>
      <c r="P67" s="475"/>
      <c r="Q67" s="141" t="s">
        <v>4</v>
      </c>
      <c r="R67" s="142">
        <v>0</v>
      </c>
      <c r="S67" s="142">
        <v>0</v>
      </c>
      <c r="T67" s="513"/>
      <c r="U67" s="143"/>
    </row>
    <row r="68" spans="2:21" s="127" customFormat="1" ht="45.75" customHeight="1" x14ac:dyDescent="0.5">
      <c r="B68" s="503"/>
      <c r="C68" s="508"/>
      <c r="D68" s="508"/>
      <c r="E68" s="510"/>
      <c r="F68" s="508"/>
      <c r="G68" s="551"/>
      <c r="H68" s="508"/>
      <c r="I68" s="508"/>
      <c r="J68" s="508"/>
      <c r="K68" s="510"/>
      <c r="L68" s="508"/>
      <c r="M68" s="508"/>
      <c r="N68" s="508"/>
      <c r="O68" s="500"/>
      <c r="P68" s="475"/>
      <c r="Q68" s="141" t="s">
        <v>77</v>
      </c>
      <c r="R68" s="142">
        <v>0</v>
      </c>
      <c r="S68" s="142">
        <v>0</v>
      </c>
      <c r="T68" s="513"/>
      <c r="U68" s="143"/>
    </row>
    <row r="69" spans="2:21" s="127" customFormat="1" ht="43.5" customHeight="1" x14ac:dyDescent="0.5">
      <c r="B69" s="504"/>
      <c r="C69" s="477"/>
      <c r="D69" s="477"/>
      <c r="E69" s="511"/>
      <c r="F69" s="477"/>
      <c r="G69" s="552"/>
      <c r="H69" s="477"/>
      <c r="I69" s="477"/>
      <c r="J69" s="477"/>
      <c r="K69" s="511"/>
      <c r="L69" s="477"/>
      <c r="M69" s="477"/>
      <c r="N69" s="477"/>
      <c r="O69" s="501"/>
      <c r="P69" s="475"/>
      <c r="Q69" s="141" t="s">
        <v>5</v>
      </c>
      <c r="R69" s="142">
        <v>0</v>
      </c>
      <c r="S69" s="142">
        <v>0</v>
      </c>
      <c r="T69" s="514"/>
      <c r="U69" s="143"/>
    </row>
    <row r="70" spans="2:21" s="127" customFormat="1" ht="43.5" customHeight="1" x14ac:dyDescent="0.5">
      <c r="B70" s="502" t="s">
        <v>998</v>
      </c>
      <c r="C70" s="476" t="s">
        <v>966</v>
      </c>
      <c r="D70" s="476">
        <v>180</v>
      </c>
      <c r="E70" s="476">
        <v>2017</v>
      </c>
      <c r="F70" s="476">
        <v>2019</v>
      </c>
      <c r="G70" s="550" t="s">
        <v>967</v>
      </c>
      <c r="H70" s="476" t="s">
        <v>999</v>
      </c>
      <c r="I70" s="476" t="s">
        <v>1000</v>
      </c>
      <c r="J70" s="476" t="s">
        <v>1001</v>
      </c>
      <c r="K70" s="476" t="s">
        <v>980</v>
      </c>
      <c r="L70" s="476" t="s">
        <v>970</v>
      </c>
      <c r="M70" s="476" t="s">
        <v>967</v>
      </c>
      <c r="N70" s="476" t="s">
        <v>967</v>
      </c>
      <c r="O70" s="499" t="s">
        <v>1002</v>
      </c>
      <c r="P70" s="475" t="s">
        <v>962</v>
      </c>
      <c r="Q70" s="141" t="s">
        <v>1</v>
      </c>
      <c r="R70" s="142">
        <v>0</v>
      </c>
      <c r="S70" s="142">
        <v>0</v>
      </c>
      <c r="T70" s="139" t="s">
        <v>200</v>
      </c>
      <c r="U70" s="143"/>
    </row>
    <row r="71" spans="2:21" s="127" customFormat="1" ht="43.5" customHeight="1" x14ac:dyDescent="0.5">
      <c r="B71" s="503"/>
      <c r="C71" s="508"/>
      <c r="D71" s="508"/>
      <c r="E71" s="510"/>
      <c r="F71" s="508"/>
      <c r="G71" s="551"/>
      <c r="H71" s="508"/>
      <c r="I71" s="508"/>
      <c r="J71" s="508"/>
      <c r="K71" s="510"/>
      <c r="L71" s="508"/>
      <c r="M71" s="508"/>
      <c r="N71" s="508"/>
      <c r="O71" s="500"/>
      <c r="P71" s="475"/>
      <c r="Q71" s="141" t="s">
        <v>3</v>
      </c>
      <c r="R71" s="142">
        <v>0</v>
      </c>
      <c r="S71" s="142">
        <v>0</v>
      </c>
      <c r="T71" s="139" t="s">
        <v>200</v>
      </c>
      <c r="U71" s="143"/>
    </row>
    <row r="72" spans="2:21" s="127" customFormat="1" ht="43.5" customHeight="1" x14ac:dyDescent="0.5">
      <c r="B72" s="503"/>
      <c r="C72" s="508"/>
      <c r="D72" s="508"/>
      <c r="E72" s="510"/>
      <c r="F72" s="508"/>
      <c r="G72" s="551"/>
      <c r="H72" s="508"/>
      <c r="I72" s="508"/>
      <c r="J72" s="508"/>
      <c r="K72" s="510"/>
      <c r="L72" s="508"/>
      <c r="M72" s="508"/>
      <c r="N72" s="508"/>
      <c r="O72" s="500"/>
      <c r="P72" s="475"/>
      <c r="Q72" s="141" t="s">
        <v>4</v>
      </c>
      <c r="R72" s="142">
        <v>0</v>
      </c>
      <c r="S72" s="142">
        <v>0</v>
      </c>
      <c r="T72" s="139" t="s">
        <v>200</v>
      </c>
      <c r="U72" s="143"/>
    </row>
    <row r="73" spans="2:21" s="127" customFormat="1" ht="43.5" customHeight="1" x14ac:dyDescent="0.5">
      <c r="B73" s="503"/>
      <c r="C73" s="508"/>
      <c r="D73" s="508"/>
      <c r="E73" s="510"/>
      <c r="F73" s="508"/>
      <c r="G73" s="551"/>
      <c r="H73" s="508"/>
      <c r="I73" s="508"/>
      <c r="J73" s="508"/>
      <c r="K73" s="510"/>
      <c r="L73" s="508"/>
      <c r="M73" s="508"/>
      <c r="N73" s="508"/>
      <c r="O73" s="500"/>
      <c r="P73" s="475"/>
      <c r="Q73" s="141" t="s">
        <v>77</v>
      </c>
      <c r="R73" s="142">
        <v>0</v>
      </c>
      <c r="S73" s="142">
        <v>0</v>
      </c>
      <c r="T73" s="139" t="s">
        <v>200</v>
      </c>
      <c r="U73" s="143"/>
    </row>
    <row r="74" spans="2:21" s="127" customFormat="1" ht="43.5" customHeight="1" x14ac:dyDescent="0.5">
      <c r="B74" s="504"/>
      <c r="C74" s="477"/>
      <c r="D74" s="477"/>
      <c r="E74" s="511"/>
      <c r="F74" s="477"/>
      <c r="G74" s="552"/>
      <c r="H74" s="477"/>
      <c r="I74" s="477"/>
      <c r="J74" s="477"/>
      <c r="K74" s="511"/>
      <c r="L74" s="477"/>
      <c r="M74" s="477"/>
      <c r="N74" s="477"/>
      <c r="O74" s="501"/>
      <c r="P74" s="475"/>
      <c r="Q74" s="141" t="s">
        <v>5</v>
      </c>
      <c r="R74" s="142">
        <v>0</v>
      </c>
      <c r="S74" s="142">
        <v>0</v>
      </c>
      <c r="T74" s="139" t="s">
        <v>200</v>
      </c>
      <c r="U74" s="143"/>
    </row>
    <row r="75" spans="2:21" s="127" customFormat="1" ht="43.5" customHeight="1" x14ac:dyDescent="0.5">
      <c r="B75" s="502" t="s">
        <v>1003</v>
      </c>
      <c r="C75" s="476" t="s">
        <v>1004</v>
      </c>
      <c r="D75" s="476" t="s">
        <v>1005</v>
      </c>
      <c r="E75" s="476">
        <v>2017</v>
      </c>
      <c r="F75" s="476" t="s">
        <v>967</v>
      </c>
      <c r="G75" s="550" t="s">
        <v>967</v>
      </c>
      <c r="H75" s="476" t="s">
        <v>967</v>
      </c>
      <c r="I75" s="476" t="s">
        <v>967</v>
      </c>
      <c r="J75" s="476" t="s">
        <v>1006</v>
      </c>
      <c r="K75" s="476" t="s">
        <v>986</v>
      </c>
      <c r="L75" s="476" t="s">
        <v>970</v>
      </c>
      <c r="M75" s="476" t="s">
        <v>967</v>
      </c>
      <c r="N75" s="476" t="s">
        <v>967</v>
      </c>
      <c r="O75" s="499" t="s">
        <v>971</v>
      </c>
      <c r="P75" s="475" t="s">
        <v>962</v>
      </c>
      <c r="Q75" s="141" t="s">
        <v>1</v>
      </c>
      <c r="R75" s="142">
        <v>891.8</v>
      </c>
      <c r="S75" s="142">
        <v>891.7</v>
      </c>
      <c r="T75" s="512" t="s">
        <v>964</v>
      </c>
      <c r="U75" s="143"/>
    </row>
    <row r="76" spans="2:21" s="127" customFormat="1" ht="48" customHeight="1" x14ac:dyDescent="0.5">
      <c r="B76" s="503"/>
      <c r="C76" s="508"/>
      <c r="D76" s="508"/>
      <c r="E76" s="510"/>
      <c r="F76" s="508"/>
      <c r="G76" s="551"/>
      <c r="H76" s="508"/>
      <c r="I76" s="508"/>
      <c r="J76" s="508"/>
      <c r="K76" s="510"/>
      <c r="L76" s="508"/>
      <c r="M76" s="508"/>
      <c r="N76" s="508"/>
      <c r="O76" s="500"/>
      <c r="P76" s="475"/>
      <c r="Q76" s="141" t="s">
        <v>3</v>
      </c>
      <c r="R76" s="142">
        <v>891.8</v>
      </c>
      <c r="S76" s="142">
        <v>891.72</v>
      </c>
      <c r="T76" s="513"/>
      <c r="U76" s="143"/>
    </row>
    <row r="77" spans="2:21" s="127" customFormat="1" ht="43.5" customHeight="1" x14ac:dyDescent="0.5">
      <c r="B77" s="503"/>
      <c r="C77" s="508"/>
      <c r="D77" s="508"/>
      <c r="E77" s="510"/>
      <c r="F77" s="508"/>
      <c r="G77" s="551"/>
      <c r="H77" s="508"/>
      <c r="I77" s="508"/>
      <c r="J77" s="508"/>
      <c r="K77" s="510"/>
      <c r="L77" s="508"/>
      <c r="M77" s="508"/>
      <c r="N77" s="508"/>
      <c r="O77" s="500"/>
      <c r="P77" s="475"/>
      <c r="Q77" s="141" t="s">
        <v>4</v>
      </c>
      <c r="R77" s="142">
        <v>0</v>
      </c>
      <c r="S77" s="142">
        <v>0</v>
      </c>
      <c r="T77" s="513"/>
      <c r="U77" s="143"/>
    </row>
    <row r="78" spans="2:21" s="127" customFormat="1" ht="43.5" customHeight="1" x14ac:dyDescent="0.5">
      <c r="B78" s="503"/>
      <c r="C78" s="508"/>
      <c r="D78" s="508"/>
      <c r="E78" s="510"/>
      <c r="F78" s="508"/>
      <c r="G78" s="551"/>
      <c r="H78" s="508"/>
      <c r="I78" s="508"/>
      <c r="J78" s="508"/>
      <c r="K78" s="510"/>
      <c r="L78" s="508"/>
      <c r="M78" s="508"/>
      <c r="N78" s="508"/>
      <c r="O78" s="500"/>
      <c r="P78" s="475"/>
      <c r="Q78" s="141" t="s">
        <v>77</v>
      </c>
      <c r="R78" s="142">
        <v>0</v>
      </c>
      <c r="S78" s="142">
        <v>0</v>
      </c>
      <c r="T78" s="513"/>
      <c r="U78" s="143"/>
    </row>
    <row r="79" spans="2:21" s="127" customFormat="1" ht="41.25" customHeight="1" x14ac:dyDescent="0.5">
      <c r="B79" s="504"/>
      <c r="C79" s="477"/>
      <c r="D79" s="477"/>
      <c r="E79" s="511"/>
      <c r="F79" s="477"/>
      <c r="G79" s="552"/>
      <c r="H79" s="477"/>
      <c r="I79" s="477"/>
      <c r="J79" s="477"/>
      <c r="K79" s="511"/>
      <c r="L79" s="477"/>
      <c r="M79" s="477"/>
      <c r="N79" s="477"/>
      <c r="O79" s="501"/>
      <c r="P79" s="475"/>
      <c r="Q79" s="141" t="s">
        <v>5</v>
      </c>
      <c r="R79" s="142">
        <v>0</v>
      </c>
      <c r="S79" s="142">
        <v>0</v>
      </c>
      <c r="T79" s="514"/>
      <c r="U79" s="143"/>
    </row>
    <row r="80" spans="2:21" s="127" customFormat="1" ht="43.5" customHeight="1" outlineLevel="1" x14ac:dyDescent="0.5">
      <c r="B80" s="502" t="s">
        <v>1007</v>
      </c>
      <c r="C80" s="476" t="s">
        <v>1008</v>
      </c>
      <c r="D80" s="476">
        <v>3085</v>
      </c>
      <c r="E80" s="476">
        <v>1998</v>
      </c>
      <c r="F80" s="476" t="s">
        <v>967</v>
      </c>
      <c r="G80" s="550" t="s">
        <v>967</v>
      </c>
      <c r="H80" s="476" t="s">
        <v>967</v>
      </c>
      <c r="I80" s="476" t="s">
        <v>1009</v>
      </c>
      <c r="J80" s="476" t="s">
        <v>1010</v>
      </c>
      <c r="K80" s="476" t="s">
        <v>1011</v>
      </c>
      <c r="L80" s="476" t="s">
        <v>970</v>
      </c>
      <c r="M80" s="476" t="s">
        <v>967</v>
      </c>
      <c r="N80" s="476" t="s">
        <v>967</v>
      </c>
      <c r="O80" s="499" t="s">
        <v>967</v>
      </c>
      <c r="P80" s="475" t="s">
        <v>962</v>
      </c>
      <c r="Q80" s="141" t="s">
        <v>1</v>
      </c>
      <c r="R80" s="142">
        <v>469</v>
      </c>
      <c r="S80" s="142">
        <v>469</v>
      </c>
      <c r="T80" s="139" t="s">
        <v>200</v>
      </c>
      <c r="U80" s="143"/>
    </row>
    <row r="81" spans="2:21" s="127" customFormat="1" ht="43.5" customHeight="1" outlineLevel="1" x14ac:dyDescent="0.5">
      <c r="B81" s="503"/>
      <c r="C81" s="508"/>
      <c r="D81" s="508"/>
      <c r="E81" s="510"/>
      <c r="F81" s="508"/>
      <c r="G81" s="551"/>
      <c r="H81" s="508"/>
      <c r="I81" s="508"/>
      <c r="J81" s="508"/>
      <c r="K81" s="510"/>
      <c r="L81" s="508"/>
      <c r="M81" s="508"/>
      <c r="N81" s="508"/>
      <c r="O81" s="500"/>
      <c r="P81" s="475"/>
      <c r="Q81" s="141" t="s">
        <v>3</v>
      </c>
      <c r="R81" s="142">
        <v>469</v>
      </c>
      <c r="S81" s="142">
        <v>469</v>
      </c>
      <c r="T81" s="139" t="s">
        <v>200</v>
      </c>
      <c r="U81" s="143"/>
    </row>
    <row r="82" spans="2:21" s="127" customFormat="1" ht="67.5" customHeight="1" outlineLevel="1" x14ac:dyDescent="0.5">
      <c r="B82" s="503"/>
      <c r="C82" s="508"/>
      <c r="D82" s="508"/>
      <c r="E82" s="510"/>
      <c r="F82" s="508"/>
      <c r="G82" s="551"/>
      <c r="H82" s="508"/>
      <c r="I82" s="508"/>
      <c r="J82" s="508"/>
      <c r="K82" s="510"/>
      <c r="L82" s="508"/>
      <c r="M82" s="508"/>
      <c r="N82" s="508"/>
      <c r="O82" s="500"/>
      <c r="P82" s="475"/>
      <c r="Q82" s="141" t="s">
        <v>4</v>
      </c>
      <c r="R82" s="142">
        <v>0</v>
      </c>
      <c r="S82" s="142">
        <v>0</v>
      </c>
      <c r="T82" s="139" t="s">
        <v>200</v>
      </c>
      <c r="U82" s="143"/>
    </row>
    <row r="83" spans="2:21" s="127" customFormat="1" ht="91.5" customHeight="1" outlineLevel="1" x14ac:dyDescent="0.5">
      <c r="B83" s="503"/>
      <c r="C83" s="508"/>
      <c r="D83" s="508"/>
      <c r="E83" s="510"/>
      <c r="F83" s="508"/>
      <c r="G83" s="551"/>
      <c r="H83" s="508"/>
      <c r="I83" s="508"/>
      <c r="J83" s="508"/>
      <c r="K83" s="510"/>
      <c r="L83" s="508"/>
      <c r="M83" s="508"/>
      <c r="N83" s="508"/>
      <c r="O83" s="500"/>
      <c r="P83" s="475"/>
      <c r="Q83" s="141" t="s">
        <v>77</v>
      </c>
      <c r="R83" s="142">
        <v>0</v>
      </c>
      <c r="S83" s="142">
        <v>0</v>
      </c>
      <c r="T83" s="139" t="s">
        <v>200</v>
      </c>
      <c r="U83" s="143"/>
    </row>
    <row r="84" spans="2:21" s="127" customFormat="1" ht="73.5" customHeight="1" outlineLevel="1" x14ac:dyDescent="0.5">
      <c r="B84" s="504"/>
      <c r="C84" s="477"/>
      <c r="D84" s="477"/>
      <c r="E84" s="511"/>
      <c r="F84" s="477"/>
      <c r="G84" s="552"/>
      <c r="H84" s="477"/>
      <c r="I84" s="477"/>
      <c r="J84" s="477"/>
      <c r="K84" s="511"/>
      <c r="L84" s="477"/>
      <c r="M84" s="477"/>
      <c r="N84" s="477"/>
      <c r="O84" s="501"/>
      <c r="P84" s="475"/>
      <c r="Q84" s="141" t="s">
        <v>5</v>
      </c>
      <c r="R84" s="142">
        <v>0</v>
      </c>
      <c r="S84" s="142">
        <v>0</v>
      </c>
      <c r="T84" s="139" t="s">
        <v>200</v>
      </c>
      <c r="U84" s="143"/>
    </row>
    <row r="85" spans="2:21" s="127" customFormat="1" ht="43.5" customHeight="1" outlineLevel="1" x14ac:dyDescent="0.5">
      <c r="B85" s="502" t="s">
        <v>1012</v>
      </c>
      <c r="C85" s="476" t="s">
        <v>1013</v>
      </c>
      <c r="D85" s="476">
        <v>45</v>
      </c>
      <c r="E85" s="476" t="s">
        <v>967</v>
      </c>
      <c r="F85" s="476" t="s">
        <v>967</v>
      </c>
      <c r="G85" s="550" t="s">
        <v>967</v>
      </c>
      <c r="H85" s="476" t="s">
        <v>967</v>
      </c>
      <c r="I85" s="476" t="s">
        <v>967</v>
      </c>
      <c r="J85" s="476" t="s">
        <v>1014</v>
      </c>
      <c r="K85" s="476" t="s">
        <v>1011</v>
      </c>
      <c r="L85" s="476" t="s">
        <v>970</v>
      </c>
      <c r="M85" s="476" t="s">
        <v>967</v>
      </c>
      <c r="N85" s="476" t="s">
        <v>967</v>
      </c>
      <c r="O85" s="499" t="s">
        <v>967</v>
      </c>
      <c r="P85" s="475" t="s">
        <v>962</v>
      </c>
      <c r="Q85" s="141" t="s">
        <v>1</v>
      </c>
      <c r="R85" s="142">
        <v>397.99999999999994</v>
      </c>
      <c r="S85" s="142">
        <v>398</v>
      </c>
      <c r="T85" s="139" t="s">
        <v>200</v>
      </c>
      <c r="U85" s="143"/>
    </row>
    <row r="86" spans="2:21" s="127" customFormat="1" ht="43.5" customHeight="1" outlineLevel="1" x14ac:dyDescent="0.5">
      <c r="B86" s="503"/>
      <c r="C86" s="508"/>
      <c r="D86" s="508"/>
      <c r="E86" s="508"/>
      <c r="F86" s="508"/>
      <c r="G86" s="551"/>
      <c r="H86" s="508"/>
      <c r="I86" s="508"/>
      <c r="J86" s="508"/>
      <c r="K86" s="510"/>
      <c r="L86" s="508"/>
      <c r="M86" s="508"/>
      <c r="N86" s="508"/>
      <c r="O86" s="500"/>
      <c r="P86" s="475"/>
      <c r="Q86" s="141" t="s">
        <v>3</v>
      </c>
      <c r="R86" s="142">
        <v>397.99999999999994</v>
      </c>
      <c r="S86" s="142">
        <v>398</v>
      </c>
      <c r="T86" s="139" t="s">
        <v>200</v>
      </c>
      <c r="U86" s="143"/>
    </row>
    <row r="87" spans="2:21" s="127" customFormat="1" ht="43.5" customHeight="1" outlineLevel="1" x14ac:dyDescent="0.5">
      <c r="B87" s="503"/>
      <c r="C87" s="508"/>
      <c r="D87" s="508"/>
      <c r="E87" s="508"/>
      <c r="F87" s="508"/>
      <c r="G87" s="551"/>
      <c r="H87" s="508"/>
      <c r="I87" s="508"/>
      <c r="J87" s="508"/>
      <c r="K87" s="510"/>
      <c r="L87" s="508"/>
      <c r="M87" s="508"/>
      <c r="N87" s="508"/>
      <c r="O87" s="500"/>
      <c r="P87" s="475"/>
      <c r="Q87" s="141" t="s">
        <v>4</v>
      </c>
      <c r="R87" s="142">
        <v>0</v>
      </c>
      <c r="S87" s="142">
        <v>0</v>
      </c>
      <c r="T87" s="139" t="s">
        <v>200</v>
      </c>
      <c r="U87" s="143"/>
    </row>
    <row r="88" spans="2:21" s="127" customFormat="1" ht="43.5" customHeight="1" outlineLevel="1" x14ac:dyDescent="0.5">
      <c r="B88" s="503"/>
      <c r="C88" s="508"/>
      <c r="D88" s="508"/>
      <c r="E88" s="508"/>
      <c r="F88" s="508"/>
      <c r="G88" s="551"/>
      <c r="H88" s="508"/>
      <c r="I88" s="508"/>
      <c r="J88" s="508"/>
      <c r="K88" s="510"/>
      <c r="L88" s="508"/>
      <c r="M88" s="508"/>
      <c r="N88" s="508"/>
      <c r="O88" s="500"/>
      <c r="P88" s="475"/>
      <c r="Q88" s="141" t="s">
        <v>77</v>
      </c>
      <c r="R88" s="142">
        <v>0</v>
      </c>
      <c r="S88" s="142">
        <v>0</v>
      </c>
      <c r="T88" s="139" t="s">
        <v>200</v>
      </c>
      <c r="U88" s="143"/>
    </row>
    <row r="89" spans="2:21" s="127" customFormat="1" ht="97.5" customHeight="1" outlineLevel="1" x14ac:dyDescent="0.5">
      <c r="B89" s="504"/>
      <c r="C89" s="477"/>
      <c r="D89" s="477"/>
      <c r="E89" s="477"/>
      <c r="F89" s="477"/>
      <c r="G89" s="552"/>
      <c r="H89" s="477"/>
      <c r="I89" s="477"/>
      <c r="J89" s="477"/>
      <c r="K89" s="511"/>
      <c r="L89" s="477"/>
      <c r="M89" s="477"/>
      <c r="N89" s="477"/>
      <c r="O89" s="501"/>
      <c r="P89" s="475"/>
      <c r="Q89" s="141" t="s">
        <v>5</v>
      </c>
      <c r="R89" s="142">
        <v>0</v>
      </c>
      <c r="S89" s="142">
        <v>0</v>
      </c>
      <c r="T89" s="139" t="s">
        <v>200</v>
      </c>
      <c r="U89" s="143"/>
    </row>
    <row r="90" spans="2:21" s="127" customFormat="1" ht="43.5" customHeight="1" x14ac:dyDescent="0.5">
      <c r="B90" s="502" t="s">
        <v>1015</v>
      </c>
      <c r="C90" s="476" t="s">
        <v>1016</v>
      </c>
      <c r="D90" s="476" t="s">
        <v>1017</v>
      </c>
      <c r="E90" s="476">
        <v>2019</v>
      </c>
      <c r="F90" s="476">
        <v>2022</v>
      </c>
      <c r="G90" s="550" t="s">
        <v>967</v>
      </c>
      <c r="H90" s="476" t="s">
        <v>1018</v>
      </c>
      <c r="I90" s="476" t="s">
        <v>1019</v>
      </c>
      <c r="J90" s="476" t="s">
        <v>1020</v>
      </c>
      <c r="K90" s="476" t="s">
        <v>978</v>
      </c>
      <c r="L90" s="476" t="s">
        <v>970</v>
      </c>
      <c r="M90" s="522">
        <v>1547478</v>
      </c>
      <c r="N90" s="522">
        <v>1489590.5</v>
      </c>
      <c r="O90" s="499" t="s">
        <v>971</v>
      </c>
      <c r="P90" s="475" t="s">
        <v>962</v>
      </c>
      <c r="Q90" s="141" t="s">
        <v>1</v>
      </c>
      <c r="R90" s="142">
        <v>600508.1</v>
      </c>
      <c r="S90" s="142">
        <v>372432.9</v>
      </c>
      <c r="T90" s="512" t="s">
        <v>1021</v>
      </c>
      <c r="U90" s="143"/>
    </row>
    <row r="91" spans="2:21" s="127" customFormat="1" ht="48" customHeight="1" x14ac:dyDescent="0.5">
      <c r="B91" s="503"/>
      <c r="C91" s="508"/>
      <c r="D91" s="508"/>
      <c r="E91" s="510"/>
      <c r="F91" s="508"/>
      <c r="G91" s="551"/>
      <c r="H91" s="508"/>
      <c r="I91" s="508"/>
      <c r="J91" s="508"/>
      <c r="K91" s="510"/>
      <c r="L91" s="508"/>
      <c r="M91" s="525"/>
      <c r="N91" s="523"/>
      <c r="O91" s="500"/>
      <c r="P91" s="475"/>
      <c r="Q91" s="141" t="s">
        <v>3</v>
      </c>
      <c r="R91" s="142">
        <v>600508.1</v>
      </c>
      <c r="S91" s="142">
        <v>372432.86</v>
      </c>
      <c r="T91" s="513"/>
      <c r="U91" s="143"/>
    </row>
    <row r="92" spans="2:21" s="127" customFormat="1" ht="43.5" customHeight="1" x14ac:dyDescent="0.5">
      <c r="B92" s="503"/>
      <c r="C92" s="508"/>
      <c r="D92" s="508"/>
      <c r="E92" s="510"/>
      <c r="F92" s="508"/>
      <c r="G92" s="551"/>
      <c r="H92" s="508"/>
      <c r="I92" s="508"/>
      <c r="J92" s="508"/>
      <c r="K92" s="510"/>
      <c r="L92" s="508"/>
      <c r="M92" s="525"/>
      <c r="N92" s="523"/>
      <c r="O92" s="500"/>
      <c r="P92" s="475"/>
      <c r="Q92" s="141" t="s">
        <v>4</v>
      </c>
      <c r="R92" s="142">
        <v>0</v>
      </c>
      <c r="S92" s="142">
        <v>0</v>
      </c>
      <c r="T92" s="513"/>
      <c r="U92" s="143"/>
    </row>
    <row r="93" spans="2:21" s="127" customFormat="1" ht="43.5" customHeight="1" x14ac:dyDescent="0.5">
      <c r="B93" s="503"/>
      <c r="C93" s="508"/>
      <c r="D93" s="508"/>
      <c r="E93" s="510"/>
      <c r="F93" s="508"/>
      <c r="G93" s="551"/>
      <c r="H93" s="508"/>
      <c r="I93" s="508"/>
      <c r="J93" s="508"/>
      <c r="K93" s="510"/>
      <c r="L93" s="508"/>
      <c r="M93" s="525"/>
      <c r="N93" s="523"/>
      <c r="O93" s="500"/>
      <c r="P93" s="475"/>
      <c r="Q93" s="141" t="s">
        <v>77</v>
      </c>
      <c r="R93" s="142">
        <v>0</v>
      </c>
      <c r="S93" s="142">
        <v>0</v>
      </c>
      <c r="T93" s="513"/>
      <c r="U93" s="143"/>
    </row>
    <row r="94" spans="2:21" s="127" customFormat="1" ht="43.5" customHeight="1" x14ac:dyDescent="0.5">
      <c r="B94" s="504"/>
      <c r="C94" s="477"/>
      <c r="D94" s="477"/>
      <c r="E94" s="511"/>
      <c r="F94" s="477"/>
      <c r="G94" s="552"/>
      <c r="H94" s="477"/>
      <c r="I94" s="477"/>
      <c r="J94" s="477"/>
      <c r="K94" s="511"/>
      <c r="L94" s="477"/>
      <c r="M94" s="526"/>
      <c r="N94" s="524"/>
      <c r="O94" s="501"/>
      <c r="P94" s="475"/>
      <c r="Q94" s="141" t="s">
        <v>5</v>
      </c>
      <c r="R94" s="142">
        <v>0</v>
      </c>
      <c r="S94" s="142">
        <v>0</v>
      </c>
      <c r="T94" s="514"/>
      <c r="U94" s="143"/>
    </row>
    <row r="95" spans="2:21" s="127" customFormat="1" ht="43.5" customHeight="1" x14ac:dyDescent="0.5">
      <c r="B95" s="502" t="s">
        <v>1022</v>
      </c>
      <c r="C95" s="476" t="s">
        <v>1023</v>
      </c>
      <c r="D95" s="476">
        <v>1000</v>
      </c>
      <c r="E95" s="476">
        <v>2019</v>
      </c>
      <c r="F95" s="476">
        <v>2023</v>
      </c>
      <c r="G95" s="550" t="s">
        <v>967</v>
      </c>
      <c r="H95" s="476" t="s">
        <v>1024</v>
      </c>
      <c r="I95" s="476" t="s">
        <v>1025</v>
      </c>
      <c r="J95" s="476" t="s">
        <v>1026</v>
      </c>
      <c r="K95" s="476" t="s">
        <v>980</v>
      </c>
      <c r="L95" s="476" t="s">
        <v>970</v>
      </c>
      <c r="M95" s="522">
        <v>1303229.5</v>
      </c>
      <c r="N95" s="522">
        <v>1299917.8</v>
      </c>
      <c r="O95" s="499" t="s">
        <v>971</v>
      </c>
      <c r="P95" s="475" t="s">
        <v>962</v>
      </c>
      <c r="Q95" s="141" t="s">
        <v>1</v>
      </c>
      <c r="R95" s="144">
        <v>0</v>
      </c>
      <c r="S95" s="142">
        <v>0</v>
      </c>
      <c r="T95" s="139" t="s">
        <v>200</v>
      </c>
      <c r="U95" s="143"/>
    </row>
    <row r="96" spans="2:21" s="127" customFormat="1" ht="43.5" customHeight="1" x14ac:dyDescent="0.5">
      <c r="B96" s="503"/>
      <c r="C96" s="508"/>
      <c r="D96" s="508"/>
      <c r="E96" s="510"/>
      <c r="F96" s="508"/>
      <c r="G96" s="551"/>
      <c r="H96" s="508"/>
      <c r="I96" s="508"/>
      <c r="J96" s="508"/>
      <c r="K96" s="510"/>
      <c r="L96" s="508"/>
      <c r="M96" s="523"/>
      <c r="N96" s="523"/>
      <c r="O96" s="500"/>
      <c r="P96" s="475"/>
      <c r="Q96" s="141" t="s">
        <v>3</v>
      </c>
      <c r="R96" s="144">
        <v>0</v>
      </c>
      <c r="S96" s="142">
        <v>0</v>
      </c>
      <c r="T96" s="139" t="s">
        <v>200</v>
      </c>
      <c r="U96" s="143"/>
    </row>
    <row r="97" spans="2:21" s="127" customFormat="1" ht="43.5" customHeight="1" x14ac:dyDescent="0.5">
      <c r="B97" s="503"/>
      <c r="C97" s="508"/>
      <c r="D97" s="508"/>
      <c r="E97" s="510"/>
      <c r="F97" s="508"/>
      <c r="G97" s="551"/>
      <c r="H97" s="508"/>
      <c r="I97" s="508"/>
      <c r="J97" s="508"/>
      <c r="K97" s="510"/>
      <c r="L97" s="508"/>
      <c r="M97" s="523"/>
      <c r="N97" s="523"/>
      <c r="O97" s="500"/>
      <c r="P97" s="475"/>
      <c r="Q97" s="141" t="s">
        <v>4</v>
      </c>
      <c r="R97" s="142">
        <v>0</v>
      </c>
      <c r="S97" s="142">
        <v>0</v>
      </c>
      <c r="T97" s="139" t="s">
        <v>200</v>
      </c>
      <c r="U97" s="143"/>
    </row>
    <row r="98" spans="2:21" s="127" customFormat="1" ht="43.5" customHeight="1" x14ac:dyDescent="0.5">
      <c r="B98" s="503"/>
      <c r="C98" s="508"/>
      <c r="D98" s="508"/>
      <c r="E98" s="510"/>
      <c r="F98" s="508"/>
      <c r="G98" s="551"/>
      <c r="H98" s="508"/>
      <c r="I98" s="508"/>
      <c r="J98" s="508"/>
      <c r="K98" s="510"/>
      <c r="L98" s="508"/>
      <c r="M98" s="523"/>
      <c r="N98" s="523"/>
      <c r="O98" s="500"/>
      <c r="P98" s="475"/>
      <c r="Q98" s="141" t="s">
        <v>77</v>
      </c>
      <c r="R98" s="142">
        <v>0</v>
      </c>
      <c r="S98" s="142">
        <v>0</v>
      </c>
      <c r="T98" s="139" t="s">
        <v>200</v>
      </c>
      <c r="U98" s="143"/>
    </row>
    <row r="99" spans="2:21" s="127" customFormat="1" ht="43.5" customHeight="1" x14ac:dyDescent="0.5">
      <c r="B99" s="504"/>
      <c r="C99" s="477"/>
      <c r="D99" s="477"/>
      <c r="E99" s="511"/>
      <c r="F99" s="477"/>
      <c r="G99" s="552"/>
      <c r="H99" s="477"/>
      <c r="I99" s="477"/>
      <c r="J99" s="477"/>
      <c r="K99" s="511"/>
      <c r="L99" s="477"/>
      <c r="M99" s="524"/>
      <c r="N99" s="524"/>
      <c r="O99" s="501"/>
      <c r="P99" s="475"/>
      <c r="Q99" s="141" t="s">
        <v>5</v>
      </c>
      <c r="R99" s="142">
        <v>0</v>
      </c>
      <c r="S99" s="142">
        <v>0</v>
      </c>
      <c r="T99" s="139" t="s">
        <v>200</v>
      </c>
      <c r="U99" s="143"/>
    </row>
    <row r="100" spans="2:21" s="127" customFormat="1" ht="43.5" customHeight="1" x14ac:dyDescent="0.5">
      <c r="B100" s="502" t="s">
        <v>1028</v>
      </c>
      <c r="C100" s="476" t="s">
        <v>1029</v>
      </c>
      <c r="D100" s="476" t="s">
        <v>1030</v>
      </c>
      <c r="E100" s="527">
        <v>2020</v>
      </c>
      <c r="F100" s="476" t="s">
        <v>967</v>
      </c>
      <c r="G100" s="550" t="s">
        <v>967</v>
      </c>
      <c r="H100" s="528" t="s">
        <v>1031</v>
      </c>
      <c r="I100" s="529"/>
      <c r="J100" s="527" t="s">
        <v>1032</v>
      </c>
      <c r="K100" s="527" t="s">
        <v>986</v>
      </c>
      <c r="L100" s="527" t="s">
        <v>970</v>
      </c>
      <c r="M100" s="527" t="s">
        <v>967</v>
      </c>
      <c r="N100" s="527" t="s">
        <v>967</v>
      </c>
      <c r="O100" s="527" t="s">
        <v>1027</v>
      </c>
      <c r="P100" s="475" t="s">
        <v>962</v>
      </c>
      <c r="Q100" s="141" t="s">
        <v>1</v>
      </c>
      <c r="R100" s="142">
        <v>5664.5</v>
      </c>
      <c r="S100" s="142">
        <v>5664.4</v>
      </c>
      <c r="T100" s="512" t="s">
        <v>964</v>
      </c>
      <c r="U100" s="143"/>
    </row>
    <row r="101" spans="2:21" s="127" customFormat="1" ht="41.25" customHeight="1" x14ac:dyDescent="0.5">
      <c r="B101" s="503"/>
      <c r="C101" s="508"/>
      <c r="D101" s="508"/>
      <c r="E101" s="510"/>
      <c r="F101" s="508"/>
      <c r="G101" s="551"/>
      <c r="H101" s="530"/>
      <c r="I101" s="531"/>
      <c r="J101" s="510"/>
      <c r="K101" s="510"/>
      <c r="L101" s="510"/>
      <c r="M101" s="510"/>
      <c r="N101" s="510"/>
      <c r="O101" s="510"/>
      <c r="P101" s="475"/>
      <c r="Q101" s="141" t="s">
        <v>3</v>
      </c>
      <c r="R101" s="142">
        <v>5664.5</v>
      </c>
      <c r="S101" s="142">
        <v>5664.4</v>
      </c>
      <c r="T101" s="513"/>
      <c r="U101" s="143"/>
    </row>
    <row r="102" spans="2:21" s="127" customFormat="1" ht="43.5" customHeight="1" x14ac:dyDescent="0.5">
      <c r="B102" s="503"/>
      <c r="C102" s="508"/>
      <c r="D102" s="508"/>
      <c r="E102" s="510"/>
      <c r="F102" s="508"/>
      <c r="G102" s="551"/>
      <c r="H102" s="530"/>
      <c r="I102" s="531"/>
      <c r="J102" s="510"/>
      <c r="K102" s="510"/>
      <c r="L102" s="510"/>
      <c r="M102" s="510"/>
      <c r="N102" s="510"/>
      <c r="O102" s="510"/>
      <c r="P102" s="475"/>
      <c r="Q102" s="141" t="s">
        <v>4</v>
      </c>
      <c r="R102" s="142">
        <v>0</v>
      </c>
      <c r="S102" s="142">
        <v>0</v>
      </c>
      <c r="T102" s="513"/>
      <c r="U102" s="143"/>
    </row>
    <row r="103" spans="2:21" s="127" customFormat="1" ht="43.5" customHeight="1" x14ac:dyDescent="0.5">
      <c r="B103" s="503"/>
      <c r="C103" s="508"/>
      <c r="D103" s="508"/>
      <c r="E103" s="510"/>
      <c r="F103" s="508"/>
      <c r="G103" s="551"/>
      <c r="H103" s="530"/>
      <c r="I103" s="531"/>
      <c r="J103" s="510"/>
      <c r="K103" s="510"/>
      <c r="L103" s="510"/>
      <c r="M103" s="510"/>
      <c r="N103" s="510"/>
      <c r="O103" s="510"/>
      <c r="P103" s="475"/>
      <c r="Q103" s="141" t="s">
        <v>77</v>
      </c>
      <c r="R103" s="142">
        <v>0</v>
      </c>
      <c r="S103" s="142">
        <v>0</v>
      </c>
      <c r="T103" s="513"/>
      <c r="U103" s="143"/>
    </row>
    <row r="104" spans="2:21" s="127" customFormat="1" ht="90.75" customHeight="1" x14ac:dyDescent="0.5">
      <c r="B104" s="504"/>
      <c r="C104" s="477"/>
      <c r="D104" s="477"/>
      <c r="E104" s="510"/>
      <c r="F104" s="477"/>
      <c r="G104" s="552"/>
      <c r="H104" s="532"/>
      <c r="I104" s="533"/>
      <c r="J104" s="511"/>
      <c r="K104" s="510"/>
      <c r="L104" s="510"/>
      <c r="M104" s="510"/>
      <c r="N104" s="510"/>
      <c r="O104" s="510"/>
      <c r="P104" s="475"/>
      <c r="Q104" s="141" t="s">
        <v>5</v>
      </c>
      <c r="R104" s="142">
        <v>0</v>
      </c>
      <c r="S104" s="142">
        <v>0</v>
      </c>
      <c r="T104" s="514"/>
      <c r="U104" s="143"/>
    </row>
    <row r="105" spans="2:21" s="127" customFormat="1" ht="43.5" customHeight="1" x14ac:dyDescent="0.5">
      <c r="B105" s="502" t="s">
        <v>1033</v>
      </c>
      <c r="C105" s="515" t="s">
        <v>1034</v>
      </c>
      <c r="D105" s="515">
        <v>450</v>
      </c>
      <c r="E105" s="527">
        <v>2019</v>
      </c>
      <c r="F105" s="476" t="s">
        <v>967</v>
      </c>
      <c r="G105" s="550" t="s">
        <v>967</v>
      </c>
      <c r="H105" s="528" t="s">
        <v>1179</v>
      </c>
      <c r="I105" s="529"/>
      <c r="J105" s="527" t="s">
        <v>1180</v>
      </c>
      <c r="K105" s="527" t="s">
        <v>986</v>
      </c>
      <c r="L105" s="527" t="s">
        <v>970</v>
      </c>
      <c r="M105" s="527" t="s">
        <v>967</v>
      </c>
      <c r="N105" s="527" t="s">
        <v>967</v>
      </c>
      <c r="O105" s="527" t="s">
        <v>1035</v>
      </c>
      <c r="P105" s="475" t="s">
        <v>962</v>
      </c>
      <c r="Q105" s="141" t="s">
        <v>1</v>
      </c>
      <c r="R105" s="142">
        <v>19865.7</v>
      </c>
      <c r="S105" s="142">
        <v>2860</v>
      </c>
      <c r="T105" s="512" t="s">
        <v>1036</v>
      </c>
      <c r="U105" s="143"/>
    </row>
    <row r="106" spans="2:21" s="127" customFormat="1" ht="52.5" customHeight="1" x14ac:dyDescent="0.5">
      <c r="B106" s="503"/>
      <c r="C106" s="515"/>
      <c r="D106" s="515"/>
      <c r="E106" s="510"/>
      <c r="F106" s="508"/>
      <c r="G106" s="551"/>
      <c r="H106" s="530"/>
      <c r="I106" s="531"/>
      <c r="J106" s="510"/>
      <c r="K106" s="510"/>
      <c r="L106" s="510"/>
      <c r="M106" s="510"/>
      <c r="N106" s="510"/>
      <c r="O106" s="510"/>
      <c r="P106" s="475"/>
      <c r="Q106" s="141" t="s">
        <v>3</v>
      </c>
      <c r="R106" s="142">
        <v>19865.7</v>
      </c>
      <c r="S106" s="142">
        <v>2859.99</v>
      </c>
      <c r="T106" s="513"/>
      <c r="U106" s="143"/>
    </row>
    <row r="107" spans="2:21" s="127" customFormat="1" ht="43.5" customHeight="1" x14ac:dyDescent="0.5">
      <c r="B107" s="503"/>
      <c r="C107" s="515"/>
      <c r="D107" s="515"/>
      <c r="E107" s="510"/>
      <c r="F107" s="508"/>
      <c r="G107" s="551"/>
      <c r="H107" s="530"/>
      <c r="I107" s="531"/>
      <c r="J107" s="510"/>
      <c r="K107" s="510"/>
      <c r="L107" s="510"/>
      <c r="M107" s="510"/>
      <c r="N107" s="510"/>
      <c r="O107" s="510"/>
      <c r="P107" s="475"/>
      <c r="Q107" s="141" t="s">
        <v>4</v>
      </c>
      <c r="R107" s="142">
        <v>0</v>
      </c>
      <c r="S107" s="142">
        <v>0</v>
      </c>
      <c r="T107" s="513"/>
      <c r="U107" s="143"/>
    </row>
    <row r="108" spans="2:21" s="127" customFormat="1" ht="43.5" customHeight="1" x14ac:dyDescent="0.5">
      <c r="B108" s="503"/>
      <c r="C108" s="515"/>
      <c r="D108" s="515"/>
      <c r="E108" s="510"/>
      <c r="F108" s="508"/>
      <c r="G108" s="551"/>
      <c r="H108" s="530"/>
      <c r="I108" s="531"/>
      <c r="J108" s="510"/>
      <c r="K108" s="510"/>
      <c r="L108" s="510"/>
      <c r="M108" s="510"/>
      <c r="N108" s="510"/>
      <c r="O108" s="510"/>
      <c r="P108" s="475"/>
      <c r="Q108" s="141" t="s">
        <v>77</v>
      </c>
      <c r="R108" s="142">
        <v>0</v>
      </c>
      <c r="S108" s="142">
        <v>0</v>
      </c>
      <c r="T108" s="513"/>
      <c r="U108" s="143"/>
    </row>
    <row r="109" spans="2:21" s="127" customFormat="1" ht="43.5" customHeight="1" x14ac:dyDescent="0.5">
      <c r="B109" s="504"/>
      <c r="C109" s="515"/>
      <c r="D109" s="515"/>
      <c r="E109" s="510"/>
      <c r="F109" s="477"/>
      <c r="G109" s="552"/>
      <c r="H109" s="532"/>
      <c r="I109" s="533"/>
      <c r="J109" s="511"/>
      <c r="K109" s="510"/>
      <c r="L109" s="510"/>
      <c r="M109" s="510"/>
      <c r="N109" s="510"/>
      <c r="O109" s="510"/>
      <c r="P109" s="475"/>
      <c r="Q109" s="141" t="s">
        <v>5</v>
      </c>
      <c r="R109" s="142">
        <v>0</v>
      </c>
      <c r="S109" s="142">
        <v>0</v>
      </c>
      <c r="T109" s="514"/>
      <c r="U109" s="143"/>
    </row>
    <row r="110" spans="2:21" s="127" customFormat="1" ht="43.5" customHeight="1" x14ac:dyDescent="0.5">
      <c r="B110" s="502" t="s">
        <v>1037</v>
      </c>
      <c r="C110" s="515" t="s">
        <v>1038</v>
      </c>
      <c r="D110" s="515">
        <v>5.15</v>
      </c>
      <c r="E110" s="515">
        <v>2019</v>
      </c>
      <c r="F110" s="515" t="s">
        <v>967</v>
      </c>
      <c r="G110" s="534" t="s">
        <v>967</v>
      </c>
      <c r="H110" s="515" t="s">
        <v>1181</v>
      </c>
      <c r="I110" s="515" t="s">
        <v>1181</v>
      </c>
      <c r="J110" s="515" t="s">
        <v>1182</v>
      </c>
      <c r="K110" s="515" t="s">
        <v>986</v>
      </c>
      <c r="L110" s="515" t="s">
        <v>970</v>
      </c>
      <c r="M110" s="515" t="s">
        <v>967</v>
      </c>
      <c r="N110" s="515" t="s">
        <v>967</v>
      </c>
      <c r="O110" s="515" t="s">
        <v>1039</v>
      </c>
      <c r="P110" s="475" t="s">
        <v>962</v>
      </c>
      <c r="Q110" s="141" t="s">
        <v>1</v>
      </c>
      <c r="R110" s="142">
        <v>14963.1</v>
      </c>
      <c r="S110" s="142">
        <v>0</v>
      </c>
      <c r="T110" s="512" t="s">
        <v>1040</v>
      </c>
      <c r="U110" s="143"/>
    </row>
    <row r="111" spans="2:21" s="127" customFormat="1" ht="83.25" customHeight="1" x14ac:dyDescent="0.5">
      <c r="B111" s="503"/>
      <c r="C111" s="515"/>
      <c r="D111" s="515"/>
      <c r="E111" s="515"/>
      <c r="F111" s="515"/>
      <c r="G111" s="535"/>
      <c r="H111" s="515"/>
      <c r="I111" s="515"/>
      <c r="J111" s="515"/>
      <c r="K111" s="515"/>
      <c r="L111" s="515"/>
      <c r="M111" s="515"/>
      <c r="N111" s="515"/>
      <c r="O111" s="515"/>
      <c r="P111" s="475"/>
      <c r="Q111" s="141" t="s">
        <v>3</v>
      </c>
      <c r="R111" s="142">
        <v>14963.1</v>
      </c>
      <c r="S111" s="142">
        <v>0</v>
      </c>
      <c r="T111" s="513"/>
      <c r="U111" s="143"/>
    </row>
    <row r="112" spans="2:21" s="127" customFormat="1" ht="61.5" customHeight="1" x14ac:dyDescent="0.5">
      <c r="B112" s="503"/>
      <c r="C112" s="515"/>
      <c r="D112" s="515"/>
      <c r="E112" s="515"/>
      <c r="F112" s="515"/>
      <c r="G112" s="535"/>
      <c r="H112" s="515"/>
      <c r="I112" s="515"/>
      <c r="J112" s="515"/>
      <c r="K112" s="515"/>
      <c r="L112" s="515"/>
      <c r="M112" s="515"/>
      <c r="N112" s="515"/>
      <c r="O112" s="515"/>
      <c r="P112" s="475"/>
      <c r="Q112" s="141" t="s">
        <v>4</v>
      </c>
      <c r="R112" s="142">
        <v>0</v>
      </c>
      <c r="S112" s="142">
        <v>0</v>
      </c>
      <c r="T112" s="513"/>
      <c r="U112" s="143"/>
    </row>
    <row r="113" spans="2:21" s="127" customFormat="1" ht="43.5" customHeight="1" x14ac:dyDescent="0.5">
      <c r="B113" s="503"/>
      <c r="C113" s="515"/>
      <c r="D113" s="515"/>
      <c r="E113" s="515"/>
      <c r="F113" s="515"/>
      <c r="G113" s="535"/>
      <c r="H113" s="515"/>
      <c r="I113" s="515"/>
      <c r="J113" s="515"/>
      <c r="K113" s="515"/>
      <c r="L113" s="515"/>
      <c r="M113" s="515"/>
      <c r="N113" s="515"/>
      <c r="O113" s="515"/>
      <c r="P113" s="475"/>
      <c r="Q113" s="141" t="s">
        <v>77</v>
      </c>
      <c r="R113" s="142">
        <v>0</v>
      </c>
      <c r="S113" s="142">
        <v>0</v>
      </c>
      <c r="T113" s="513"/>
      <c r="U113" s="143"/>
    </row>
    <row r="114" spans="2:21" s="127" customFormat="1" ht="48" customHeight="1" x14ac:dyDescent="0.5">
      <c r="B114" s="504"/>
      <c r="C114" s="515"/>
      <c r="D114" s="515"/>
      <c r="E114" s="515"/>
      <c r="F114" s="515"/>
      <c r="G114" s="536"/>
      <c r="H114" s="515"/>
      <c r="I114" s="515"/>
      <c r="J114" s="515"/>
      <c r="K114" s="515"/>
      <c r="L114" s="515"/>
      <c r="M114" s="515"/>
      <c r="N114" s="515"/>
      <c r="O114" s="515"/>
      <c r="P114" s="475"/>
      <c r="Q114" s="141" t="s">
        <v>5</v>
      </c>
      <c r="R114" s="142">
        <v>0</v>
      </c>
      <c r="S114" s="142">
        <v>0</v>
      </c>
      <c r="T114" s="514"/>
      <c r="U114" s="143"/>
    </row>
    <row r="115" spans="2:21" s="127" customFormat="1" ht="43.5" customHeight="1" x14ac:dyDescent="0.5">
      <c r="B115" s="502" t="s">
        <v>1041</v>
      </c>
      <c r="C115" s="515" t="s">
        <v>1042</v>
      </c>
      <c r="D115" s="515">
        <v>227</v>
      </c>
      <c r="E115" s="515">
        <v>2020</v>
      </c>
      <c r="F115" s="515" t="s">
        <v>967</v>
      </c>
      <c r="G115" s="534" t="s">
        <v>967</v>
      </c>
      <c r="H115" s="515" t="s">
        <v>1181</v>
      </c>
      <c r="I115" s="515" t="s">
        <v>1181</v>
      </c>
      <c r="J115" s="515" t="s">
        <v>1182</v>
      </c>
      <c r="K115" s="475" t="s">
        <v>986</v>
      </c>
      <c r="L115" s="515" t="s">
        <v>970</v>
      </c>
      <c r="M115" s="515" t="s">
        <v>967</v>
      </c>
      <c r="N115" s="515" t="s">
        <v>967</v>
      </c>
      <c r="O115" s="515" t="s">
        <v>973</v>
      </c>
      <c r="P115" s="475" t="s">
        <v>962</v>
      </c>
      <c r="Q115" s="141" t="s">
        <v>1</v>
      </c>
      <c r="R115" s="142">
        <v>0</v>
      </c>
      <c r="S115" s="142">
        <v>0</v>
      </c>
      <c r="T115" s="139" t="s">
        <v>200</v>
      </c>
      <c r="U115" s="143"/>
    </row>
    <row r="116" spans="2:21" s="127" customFormat="1" ht="43.5" customHeight="1" x14ac:dyDescent="0.5">
      <c r="B116" s="503"/>
      <c r="C116" s="515"/>
      <c r="D116" s="515"/>
      <c r="E116" s="515"/>
      <c r="F116" s="515"/>
      <c r="G116" s="535"/>
      <c r="H116" s="515"/>
      <c r="I116" s="515"/>
      <c r="J116" s="515"/>
      <c r="K116" s="475"/>
      <c r="L116" s="515"/>
      <c r="M116" s="515"/>
      <c r="N116" s="515"/>
      <c r="O116" s="515"/>
      <c r="P116" s="475"/>
      <c r="Q116" s="141" t="s">
        <v>3</v>
      </c>
      <c r="R116" s="142">
        <v>0</v>
      </c>
      <c r="S116" s="142">
        <v>0</v>
      </c>
      <c r="T116" s="139" t="s">
        <v>200</v>
      </c>
      <c r="U116" s="143"/>
    </row>
    <row r="117" spans="2:21" s="127" customFormat="1" ht="43.5" customHeight="1" x14ac:dyDescent="0.5">
      <c r="B117" s="503"/>
      <c r="C117" s="515"/>
      <c r="D117" s="515"/>
      <c r="E117" s="515"/>
      <c r="F117" s="515"/>
      <c r="G117" s="535"/>
      <c r="H117" s="515"/>
      <c r="I117" s="515"/>
      <c r="J117" s="515"/>
      <c r="K117" s="475"/>
      <c r="L117" s="515"/>
      <c r="M117" s="515"/>
      <c r="N117" s="515"/>
      <c r="O117" s="515"/>
      <c r="P117" s="475"/>
      <c r="Q117" s="141" t="s">
        <v>4</v>
      </c>
      <c r="R117" s="142">
        <v>0</v>
      </c>
      <c r="S117" s="142">
        <v>0</v>
      </c>
      <c r="T117" s="139" t="s">
        <v>200</v>
      </c>
      <c r="U117" s="143"/>
    </row>
    <row r="118" spans="2:21" s="127" customFormat="1" ht="43.5" customHeight="1" x14ac:dyDescent="0.5">
      <c r="B118" s="503"/>
      <c r="C118" s="515"/>
      <c r="D118" s="515"/>
      <c r="E118" s="515"/>
      <c r="F118" s="515"/>
      <c r="G118" s="535"/>
      <c r="H118" s="515"/>
      <c r="I118" s="515"/>
      <c r="J118" s="515"/>
      <c r="K118" s="475"/>
      <c r="L118" s="515"/>
      <c r="M118" s="515"/>
      <c r="N118" s="515"/>
      <c r="O118" s="515"/>
      <c r="P118" s="475"/>
      <c r="Q118" s="141" t="s">
        <v>77</v>
      </c>
      <c r="R118" s="142">
        <v>0</v>
      </c>
      <c r="S118" s="142">
        <v>0</v>
      </c>
      <c r="T118" s="139" t="s">
        <v>200</v>
      </c>
      <c r="U118" s="143"/>
    </row>
    <row r="119" spans="2:21" s="127" customFormat="1" ht="43.5" customHeight="1" x14ac:dyDescent="0.5">
      <c r="B119" s="504"/>
      <c r="C119" s="515"/>
      <c r="D119" s="515"/>
      <c r="E119" s="515"/>
      <c r="F119" s="515"/>
      <c r="G119" s="536"/>
      <c r="H119" s="515"/>
      <c r="I119" s="515"/>
      <c r="J119" s="515"/>
      <c r="K119" s="475"/>
      <c r="L119" s="515"/>
      <c r="M119" s="515"/>
      <c r="N119" s="515"/>
      <c r="O119" s="515"/>
      <c r="P119" s="475"/>
      <c r="Q119" s="141" t="s">
        <v>5</v>
      </c>
      <c r="R119" s="142">
        <v>0</v>
      </c>
      <c r="S119" s="142">
        <v>0</v>
      </c>
      <c r="T119" s="139" t="s">
        <v>200</v>
      </c>
      <c r="U119" s="143"/>
    </row>
    <row r="120" spans="2:21" s="127" customFormat="1" ht="43.5" customHeight="1" x14ac:dyDescent="0.5">
      <c r="B120" s="502" t="s">
        <v>1043</v>
      </c>
      <c r="C120" s="515" t="s">
        <v>1044</v>
      </c>
      <c r="D120" s="515">
        <v>4</v>
      </c>
      <c r="E120" s="527">
        <v>2020</v>
      </c>
      <c r="F120" s="515" t="s">
        <v>967</v>
      </c>
      <c r="G120" s="534" t="s">
        <v>967</v>
      </c>
      <c r="H120" s="515" t="s">
        <v>1181</v>
      </c>
      <c r="I120" s="515" t="s">
        <v>1181</v>
      </c>
      <c r="J120" s="515" t="s">
        <v>1182</v>
      </c>
      <c r="K120" s="527" t="s">
        <v>986</v>
      </c>
      <c r="L120" s="527" t="s">
        <v>970</v>
      </c>
      <c r="M120" s="527" t="s">
        <v>967</v>
      </c>
      <c r="N120" s="527" t="s">
        <v>967</v>
      </c>
      <c r="O120" s="527" t="s">
        <v>973</v>
      </c>
      <c r="P120" s="475" t="s">
        <v>962</v>
      </c>
      <c r="Q120" s="141" t="s">
        <v>1</v>
      </c>
      <c r="R120" s="142">
        <v>6450</v>
      </c>
      <c r="S120" s="142">
        <v>0</v>
      </c>
      <c r="T120" s="512" t="s">
        <v>1045</v>
      </c>
      <c r="U120" s="143"/>
    </row>
    <row r="121" spans="2:21" s="127" customFormat="1" ht="59.25" customHeight="1" x14ac:dyDescent="0.5">
      <c r="B121" s="503"/>
      <c r="C121" s="515"/>
      <c r="D121" s="515"/>
      <c r="E121" s="510"/>
      <c r="F121" s="515"/>
      <c r="G121" s="535"/>
      <c r="H121" s="515"/>
      <c r="I121" s="515"/>
      <c r="J121" s="515"/>
      <c r="K121" s="510"/>
      <c r="L121" s="510"/>
      <c r="M121" s="510"/>
      <c r="N121" s="510"/>
      <c r="O121" s="510"/>
      <c r="P121" s="475"/>
      <c r="Q121" s="141" t="s">
        <v>3</v>
      </c>
      <c r="R121" s="142">
        <v>6450</v>
      </c>
      <c r="S121" s="142">
        <v>0</v>
      </c>
      <c r="T121" s="513"/>
      <c r="U121" s="143"/>
    </row>
    <row r="122" spans="2:21" s="127" customFormat="1" ht="43.5" customHeight="1" x14ac:dyDescent="0.5">
      <c r="B122" s="503"/>
      <c r="C122" s="515"/>
      <c r="D122" s="515"/>
      <c r="E122" s="510"/>
      <c r="F122" s="515"/>
      <c r="G122" s="535"/>
      <c r="H122" s="515"/>
      <c r="I122" s="515"/>
      <c r="J122" s="515"/>
      <c r="K122" s="510"/>
      <c r="L122" s="510"/>
      <c r="M122" s="510"/>
      <c r="N122" s="510"/>
      <c r="O122" s="510"/>
      <c r="P122" s="475"/>
      <c r="Q122" s="141" t="s">
        <v>4</v>
      </c>
      <c r="R122" s="142">
        <v>0</v>
      </c>
      <c r="S122" s="142">
        <v>0</v>
      </c>
      <c r="T122" s="513"/>
      <c r="U122" s="143"/>
    </row>
    <row r="123" spans="2:21" s="127" customFormat="1" ht="43.5" customHeight="1" x14ac:dyDescent="0.5">
      <c r="B123" s="503"/>
      <c r="C123" s="515"/>
      <c r="D123" s="515"/>
      <c r="E123" s="510"/>
      <c r="F123" s="515"/>
      <c r="G123" s="535"/>
      <c r="H123" s="515"/>
      <c r="I123" s="515"/>
      <c r="J123" s="515"/>
      <c r="K123" s="510"/>
      <c r="L123" s="510"/>
      <c r="M123" s="510"/>
      <c r="N123" s="510"/>
      <c r="O123" s="510"/>
      <c r="P123" s="475"/>
      <c r="Q123" s="141" t="s">
        <v>77</v>
      </c>
      <c r="R123" s="142">
        <v>0</v>
      </c>
      <c r="S123" s="142">
        <v>0</v>
      </c>
      <c r="T123" s="513"/>
      <c r="U123" s="143"/>
    </row>
    <row r="124" spans="2:21" s="127" customFormat="1" ht="43.5" customHeight="1" x14ac:dyDescent="0.5">
      <c r="B124" s="504"/>
      <c r="C124" s="515"/>
      <c r="D124" s="515"/>
      <c r="E124" s="510"/>
      <c r="F124" s="515"/>
      <c r="G124" s="536"/>
      <c r="H124" s="515"/>
      <c r="I124" s="515"/>
      <c r="J124" s="515"/>
      <c r="K124" s="510"/>
      <c r="L124" s="510"/>
      <c r="M124" s="510"/>
      <c r="N124" s="510"/>
      <c r="O124" s="510"/>
      <c r="P124" s="475"/>
      <c r="Q124" s="141" t="s">
        <v>5</v>
      </c>
      <c r="R124" s="142">
        <v>0</v>
      </c>
      <c r="S124" s="142">
        <v>0</v>
      </c>
      <c r="T124" s="514"/>
      <c r="U124" s="143"/>
    </row>
    <row r="125" spans="2:21" s="127" customFormat="1" ht="43.5" customHeight="1" x14ac:dyDescent="0.5">
      <c r="B125" s="502" t="s">
        <v>1046</v>
      </c>
      <c r="C125" s="515" t="s">
        <v>1047</v>
      </c>
      <c r="D125" s="515">
        <v>43.4</v>
      </c>
      <c r="E125" s="527">
        <v>2020</v>
      </c>
      <c r="F125" s="515" t="s">
        <v>967</v>
      </c>
      <c r="G125" s="534" t="s">
        <v>967</v>
      </c>
      <c r="H125" s="515" t="s">
        <v>1181</v>
      </c>
      <c r="I125" s="515" t="s">
        <v>1181</v>
      </c>
      <c r="J125" s="515" t="s">
        <v>1182</v>
      </c>
      <c r="K125" s="527" t="s">
        <v>986</v>
      </c>
      <c r="L125" s="527" t="s">
        <v>970</v>
      </c>
      <c r="M125" s="527" t="s">
        <v>967</v>
      </c>
      <c r="N125" s="527" t="s">
        <v>967</v>
      </c>
      <c r="O125" s="527" t="s">
        <v>973</v>
      </c>
      <c r="P125" s="475" t="s">
        <v>962</v>
      </c>
      <c r="Q125" s="141" t="s">
        <v>1</v>
      </c>
      <c r="R125" s="142">
        <v>0</v>
      </c>
      <c r="S125" s="142">
        <v>0</v>
      </c>
      <c r="T125" s="139" t="s">
        <v>200</v>
      </c>
      <c r="U125" s="143"/>
    </row>
    <row r="126" spans="2:21" s="127" customFormat="1" ht="43.5" customHeight="1" x14ac:dyDescent="0.5">
      <c r="B126" s="503"/>
      <c r="C126" s="515"/>
      <c r="D126" s="515"/>
      <c r="E126" s="510"/>
      <c r="F126" s="515"/>
      <c r="G126" s="535"/>
      <c r="H126" s="515"/>
      <c r="I126" s="515"/>
      <c r="J126" s="515"/>
      <c r="K126" s="510"/>
      <c r="L126" s="510"/>
      <c r="M126" s="510"/>
      <c r="N126" s="510"/>
      <c r="O126" s="510"/>
      <c r="P126" s="475"/>
      <c r="Q126" s="141" t="s">
        <v>3</v>
      </c>
      <c r="R126" s="142">
        <v>0</v>
      </c>
      <c r="S126" s="142">
        <v>0</v>
      </c>
      <c r="T126" s="139" t="s">
        <v>200</v>
      </c>
      <c r="U126" s="143"/>
    </row>
    <row r="127" spans="2:21" s="127" customFormat="1" ht="43.5" customHeight="1" x14ac:dyDescent="0.5">
      <c r="B127" s="503"/>
      <c r="C127" s="515"/>
      <c r="D127" s="515"/>
      <c r="E127" s="510"/>
      <c r="F127" s="515"/>
      <c r="G127" s="535"/>
      <c r="H127" s="515"/>
      <c r="I127" s="515"/>
      <c r="J127" s="515"/>
      <c r="K127" s="510"/>
      <c r="L127" s="510"/>
      <c r="M127" s="510"/>
      <c r="N127" s="510"/>
      <c r="O127" s="510"/>
      <c r="P127" s="475"/>
      <c r="Q127" s="141" t="s">
        <v>4</v>
      </c>
      <c r="R127" s="142">
        <v>0</v>
      </c>
      <c r="S127" s="142">
        <v>0</v>
      </c>
      <c r="T127" s="139" t="s">
        <v>200</v>
      </c>
      <c r="U127" s="143"/>
    </row>
    <row r="128" spans="2:21" s="127" customFormat="1" ht="43.5" customHeight="1" x14ac:dyDescent="0.5">
      <c r="B128" s="503"/>
      <c r="C128" s="515"/>
      <c r="D128" s="515"/>
      <c r="E128" s="510"/>
      <c r="F128" s="515"/>
      <c r="G128" s="535"/>
      <c r="H128" s="515"/>
      <c r="I128" s="515"/>
      <c r="J128" s="515"/>
      <c r="K128" s="510"/>
      <c r="L128" s="510"/>
      <c r="M128" s="510"/>
      <c r="N128" s="510"/>
      <c r="O128" s="510"/>
      <c r="P128" s="475"/>
      <c r="Q128" s="141" t="s">
        <v>77</v>
      </c>
      <c r="R128" s="142">
        <v>0</v>
      </c>
      <c r="S128" s="142">
        <v>0</v>
      </c>
      <c r="T128" s="139" t="s">
        <v>200</v>
      </c>
      <c r="U128" s="143"/>
    </row>
    <row r="129" spans="2:21" s="127" customFormat="1" ht="43.5" customHeight="1" x14ac:dyDescent="0.5">
      <c r="B129" s="504"/>
      <c r="C129" s="515"/>
      <c r="D129" s="515"/>
      <c r="E129" s="510"/>
      <c r="F129" s="515"/>
      <c r="G129" s="536"/>
      <c r="H129" s="515"/>
      <c r="I129" s="515"/>
      <c r="J129" s="515"/>
      <c r="K129" s="510"/>
      <c r="L129" s="510"/>
      <c r="M129" s="510"/>
      <c r="N129" s="510"/>
      <c r="O129" s="510"/>
      <c r="P129" s="475"/>
      <c r="Q129" s="141" t="s">
        <v>5</v>
      </c>
      <c r="R129" s="142">
        <v>0</v>
      </c>
      <c r="S129" s="142">
        <v>0</v>
      </c>
      <c r="T129" s="139" t="s">
        <v>200</v>
      </c>
      <c r="U129" s="143"/>
    </row>
    <row r="130" spans="2:21" s="127" customFormat="1" ht="43.5" customHeight="1" x14ac:dyDescent="0.5">
      <c r="B130" s="502" t="s">
        <v>1048</v>
      </c>
      <c r="C130" s="476" t="s">
        <v>1029</v>
      </c>
      <c r="D130" s="476" t="s">
        <v>1030</v>
      </c>
      <c r="E130" s="527">
        <v>2020</v>
      </c>
      <c r="F130" s="515" t="s">
        <v>967</v>
      </c>
      <c r="G130" s="534" t="s">
        <v>967</v>
      </c>
      <c r="H130" s="516" t="s">
        <v>1049</v>
      </c>
      <c r="I130" s="517"/>
      <c r="J130" s="476" t="s">
        <v>1050</v>
      </c>
      <c r="K130" s="527" t="s">
        <v>986</v>
      </c>
      <c r="L130" s="476" t="s">
        <v>970</v>
      </c>
      <c r="M130" s="476" t="s">
        <v>967</v>
      </c>
      <c r="N130" s="476" t="s">
        <v>967</v>
      </c>
      <c r="O130" s="499" t="s">
        <v>1027</v>
      </c>
      <c r="P130" s="475" t="s">
        <v>962</v>
      </c>
      <c r="Q130" s="141" t="s">
        <v>1</v>
      </c>
      <c r="R130" s="142">
        <v>5634.9</v>
      </c>
      <c r="S130" s="142">
        <v>5633.38</v>
      </c>
      <c r="T130" s="512" t="s">
        <v>964</v>
      </c>
      <c r="U130" s="143"/>
    </row>
    <row r="131" spans="2:21" s="127" customFormat="1" ht="70.5" customHeight="1" x14ac:dyDescent="0.5">
      <c r="B131" s="503"/>
      <c r="C131" s="508"/>
      <c r="D131" s="508"/>
      <c r="E131" s="510"/>
      <c r="F131" s="515"/>
      <c r="G131" s="535"/>
      <c r="H131" s="518"/>
      <c r="I131" s="519"/>
      <c r="J131" s="508"/>
      <c r="K131" s="510"/>
      <c r="L131" s="508"/>
      <c r="M131" s="508"/>
      <c r="N131" s="508"/>
      <c r="O131" s="500"/>
      <c r="P131" s="475"/>
      <c r="Q131" s="141" t="s">
        <v>3</v>
      </c>
      <c r="R131" s="142">
        <v>5634.9</v>
      </c>
      <c r="S131" s="142" t="s">
        <v>1051</v>
      </c>
      <c r="T131" s="513"/>
      <c r="U131" s="143"/>
    </row>
    <row r="132" spans="2:21" s="127" customFormat="1" ht="43.5" customHeight="1" x14ac:dyDescent="0.5">
      <c r="B132" s="503"/>
      <c r="C132" s="508"/>
      <c r="D132" s="508"/>
      <c r="E132" s="510"/>
      <c r="F132" s="515"/>
      <c r="G132" s="535"/>
      <c r="H132" s="518"/>
      <c r="I132" s="519"/>
      <c r="J132" s="508"/>
      <c r="K132" s="510"/>
      <c r="L132" s="508"/>
      <c r="M132" s="508"/>
      <c r="N132" s="508"/>
      <c r="O132" s="500"/>
      <c r="P132" s="475"/>
      <c r="Q132" s="141" t="s">
        <v>4</v>
      </c>
      <c r="R132" s="142">
        <v>0</v>
      </c>
      <c r="S132" s="142">
        <v>0</v>
      </c>
      <c r="T132" s="513"/>
      <c r="U132" s="143"/>
    </row>
    <row r="133" spans="2:21" s="127" customFormat="1" ht="43.5" customHeight="1" x14ac:dyDescent="0.5">
      <c r="B133" s="503"/>
      <c r="C133" s="508"/>
      <c r="D133" s="508"/>
      <c r="E133" s="510"/>
      <c r="F133" s="515"/>
      <c r="G133" s="535"/>
      <c r="H133" s="518"/>
      <c r="I133" s="519"/>
      <c r="J133" s="508"/>
      <c r="K133" s="510"/>
      <c r="L133" s="508"/>
      <c r="M133" s="508"/>
      <c r="N133" s="508"/>
      <c r="O133" s="500"/>
      <c r="P133" s="475"/>
      <c r="Q133" s="141" t="s">
        <v>77</v>
      </c>
      <c r="R133" s="142">
        <v>0</v>
      </c>
      <c r="S133" s="142">
        <v>0</v>
      </c>
      <c r="T133" s="513"/>
      <c r="U133" s="143"/>
    </row>
    <row r="134" spans="2:21" s="127" customFormat="1" ht="67.5" customHeight="1" x14ac:dyDescent="0.5">
      <c r="B134" s="504"/>
      <c r="C134" s="477"/>
      <c r="D134" s="477"/>
      <c r="E134" s="511"/>
      <c r="F134" s="515"/>
      <c r="G134" s="536"/>
      <c r="H134" s="520"/>
      <c r="I134" s="521"/>
      <c r="J134" s="477"/>
      <c r="K134" s="511"/>
      <c r="L134" s="477"/>
      <c r="M134" s="477"/>
      <c r="N134" s="477"/>
      <c r="O134" s="501"/>
      <c r="P134" s="475"/>
      <c r="Q134" s="141" t="s">
        <v>5</v>
      </c>
      <c r="R134" s="142">
        <v>0</v>
      </c>
      <c r="S134" s="142">
        <v>0</v>
      </c>
      <c r="T134" s="514"/>
      <c r="U134" s="143"/>
    </row>
    <row r="135" spans="2:21" s="127" customFormat="1" ht="63.75" customHeight="1" x14ac:dyDescent="0.5">
      <c r="B135" s="502" t="s">
        <v>1052</v>
      </c>
      <c r="C135" s="515" t="s">
        <v>1053</v>
      </c>
      <c r="D135" s="515">
        <v>200</v>
      </c>
      <c r="E135" s="476">
        <v>2020</v>
      </c>
      <c r="F135" s="515" t="s">
        <v>967</v>
      </c>
      <c r="G135" s="534" t="s">
        <v>967</v>
      </c>
      <c r="H135" s="515" t="s">
        <v>1181</v>
      </c>
      <c r="I135" s="515" t="s">
        <v>1181</v>
      </c>
      <c r="J135" s="515" t="s">
        <v>1182</v>
      </c>
      <c r="K135" s="527" t="s">
        <v>986</v>
      </c>
      <c r="L135" s="476" t="s">
        <v>970</v>
      </c>
      <c r="M135" s="476" t="s">
        <v>967</v>
      </c>
      <c r="N135" s="476" t="s">
        <v>967</v>
      </c>
      <c r="O135" s="499" t="s">
        <v>1027</v>
      </c>
      <c r="P135" s="475" t="s">
        <v>962</v>
      </c>
      <c r="Q135" s="141" t="s">
        <v>1</v>
      </c>
      <c r="R135" s="142">
        <v>17293.900000000001</v>
      </c>
      <c r="S135" s="142">
        <v>0</v>
      </c>
      <c r="T135" s="512" t="s">
        <v>1054</v>
      </c>
      <c r="U135" s="143"/>
    </row>
    <row r="136" spans="2:21" s="127" customFormat="1" ht="48.75" customHeight="1" x14ac:dyDescent="0.5">
      <c r="B136" s="503"/>
      <c r="C136" s="515"/>
      <c r="D136" s="515"/>
      <c r="E136" s="508"/>
      <c r="F136" s="515"/>
      <c r="G136" s="535"/>
      <c r="H136" s="515"/>
      <c r="I136" s="515"/>
      <c r="J136" s="515"/>
      <c r="K136" s="510"/>
      <c r="L136" s="508"/>
      <c r="M136" s="508"/>
      <c r="N136" s="508"/>
      <c r="O136" s="500"/>
      <c r="P136" s="475"/>
      <c r="Q136" s="141" t="s">
        <v>3</v>
      </c>
      <c r="R136" s="142">
        <v>17293.900000000001</v>
      </c>
      <c r="S136" s="142">
        <v>0</v>
      </c>
      <c r="T136" s="513"/>
      <c r="U136" s="143"/>
    </row>
    <row r="137" spans="2:21" s="127" customFormat="1" ht="43.5" customHeight="1" x14ac:dyDescent="0.5">
      <c r="B137" s="503"/>
      <c r="C137" s="515"/>
      <c r="D137" s="515"/>
      <c r="E137" s="508"/>
      <c r="F137" s="515"/>
      <c r="G137" s="535"/>
      <c r="H137" s="515"/>
      <c r="I137" s="515"/>
      <c r="J137" s="515"/>
      <c r="K137" s="510"/>
      <c r="L137" s="508"/>
      <c r="M137" s="508"/>
      <c r="N137" s="508"/>
      <c r="O137" s="500"/>
      <c r="P137" s="475"/>
      <c r="Q137" s="141" t="s">
        <v>4</v>
      </c>
      <c r="R137" s="142">
        <v>0</v>
      </c>
      <c r="S137" s="142">
        <v>0</v>
      </c>
      <c r="T137" s="513"/>
      <c r="U137" s="143"/>
    </row>
    <row r="138" spans="2:21" s="127" customFormat="1" ht="43.5" customHeight="1" x14ac:dyDescent="0.5">
      <c r="B138" s="503"/>
      <c r="C138" s="515"/>
      <c r="D138" s="515"/>
      <c r="E138" s="508"/>
      <c r="F138" s="515"/>
      <c r="G138" s="535"/>
      <c r="H138" s="515"/>
      <c r="I138" s="515"/>
      <c r="J138" s="515"/>
      <c r="K138" s="510"/>
      <c r="L138" s="508"/>
      <c r="M138" s="508"/>
      <c r="N138" s="508"/>
      <c r="O138" s="500"/>
      <c r="P138" s="475"/>
      <c r="Q138" s="141" t="s">
        <v>77</v>
      </c>
      <c r="R138" s="142">
        <v>0</v>
      </c>
      <c r="S138" s="142">
        <v>0</v>
      </c>
      <c r="T138" s="513"/>
      <c r="U138" s="143"/>
    </row>
    <row r="139" spans="2:21" s="127" customFormat="1" ht="43.5" customHeight="1" x14ac:dyDescent="0.5">
      <c r="B139" s="504"/>
      <c r="C139" s="515"/>
      <c r="D139" s="515"/>
      <c r="E139" s="477"/>
      <c r="F139" s="515"/>
      <c r="G139" s="536"/>
      <c r="H139" s="515"/>
      <c r="I139" s="515"/>
      <c r="J139" s="515"/>
      <c r="K139" s="511"/>
      <c r="L139" s="477"/>
      <c r="M139" s="477"/>
      <c r="N139" s="477"/>
      <c r="O139" s="501"/>
      <c r="P139" s="475"/>
      <c r="Q139" s="141" t="s">
        <v>5</v>
      </c>
      <c r="R139" s="142">
        <v>0</v>
      </c>
      <c r="S139" s="142">
        <v>0</v>
      </c>
      <c r="T139" s="514"/>
      <c r="U139" s="143"/>
    </row>
    <row r="140" spans="2:21" s="127" customFormat="1" ht="43.5" customHeight="1" x14ac:dyDescent="0.5">
      <c r="B140" s="502" t="s">
        <v>1055</v>
      </c>
      <c r="C140" s="476" t="s">
        <v>1023</v>
      </c>
      <c r="D140" s="476">
        <v>1000</v>
      </c>
      <c r="E140" s="476">
        <v>2020</v>
      </c>
      <c r="F140" s="515" t="s">
        <v>967</v>
      </c>
      <c r="G140" s="534" t="s">
        <v>967</v>
      </c>
      <c r="H140" s="516" t="s">
        <v>1056</v>
      </c>
      <c r="I140" s="517"/>
      <c r="J140" s="476" t="s">
        <v>1057</v>
      </c>
      <c r="K140" s="527" t="s">
        <v>986</v>
      </c>
      <c r="L140" s="476" t="s">
        <v>970</v>
      </c>
      <c r="M140" s="476" t="s">
        <v>967</v>
      </c>
      <c r="N140" s="476" t="s">
        <v>967</v>
      </c>
      <c r="O140" s="499" t="s">
        <v>1058</v>
      </c>
      <c r="P140" s="475" t="s">
        <v>962</v>
      </c>
      <c r="Q140" s="141" t="s">
        <v>1</v>
      </c>
      <c r="R140" s="142">
        <v>1564.5</v>
      </c>
      <c r="S140" s="142">
        <v>1564.5</v>
      </c>
      <c r="T140" s="139" t="s">
        <v>200</v>
      </c>
      <c r="U140" s="143"/>
    </row>
    <row r="141" spans="2:21" s="127" customFormat="1" ht="43.5" customHeight="1" x14ac:dyDescent="0.5">
      <c r="B141" s="503"/>
      <c r="C141" s="508"/>
      <c r="D141" s="508"/>
      <c r="E141" s="508"/>
      <c r="F141" s="515"/>
      <c r="G141" s="535"/>
      <c r="H141" s="518"/>
      <c r="I141" s="519"/>
      <c r="J141" s="508"/>
      <c r="K141" s="510"/>
      <c r="L141" s="508"/>
      <c r="M141" s="508"/>
      <c r="N141" s="508"/>
      <c r="O141" s="500"/>
      <c r="P141" s="475"/>
      <c r="Q141" s="141" t="s">
        <v>3</v>
      </c>
      <c r="R141" s="142">
        <v>1564.5</v>
      </c>
      <c r="S141" s="142">
        <v>1564.46</v>
      </c>
      <c r="T141" s="139" t="s">
        <v>200</v>
      </c>
      <c r="U141" s="143"/>
    </row>
    <row r="142" spans="2:21" s="127" customFormat="1" ht="43.5" customHeight="1" x14ac:dyDescent="0.5">
      <c r="B142" s="503"/>
      <c r="C142" s="508"/>
      <c r="D142" s="508"/>
      <c r="E142" s="508"/>
      <c r="F142" s="515"/>
      <c r="G142" s="535"/>
      <c r="H142" s="518"/>
      <c r="I142" s="519"/>
      <c r="J142" s="508"/>
      <c r="K142" s="510"/>
      <c r="L142" s="508"/>
      <c r="M142" s="508"/>
      <c r="N142" s="508"/>
      <c r="O142" s="500"/>
      <c r="P142" s="475"/>
      <c r="Q142" s="141" t="s">
        <v>4</v>
      </c>
      <c r="R142" s="142">
        <v>0</v>
      </c>
      <c r="S142" s="142">
        <v>0</v>
      </c>
      <c r="T142" s="139" t="s">
        <v>200</v>
      </c>
      <c r="U142" s="143"/>
    </row>
    <row r="143" spans="2:21" s="127" customFormat="1" ht="43.5" customHeight="1" x14ac:dyDescent="0.5">
      <c r="B143" s="503"/>
      <c r="C143" s="508"/>
      <c r="D143" s="508"/>
      <c r="E143" s="508"/>
      <c r="F143" s="515"/>
      <c r="G143" s="535"/>
      <c r="H143" s="518"/>
      <c r="I143" s="519"/>
      <c r="J143" s="508"/>
      <c r="K143" s="510"/>
      <c r="L143" s="508"/>
      <c r="M143" s="508"/>
      <c r="N143" s="508"/>
      <c r="O143" s="500"/>
      <c r="P143" s="475"/>
      <c r="Q143" s="141" t="s">
        <v>77</v>
      </c>
      <c r="R143" s="142">
        <v>0</v>
      </c>
      <c r="S143" s="142">
        <v>0</v>
      </c>
      <c r="T143" s="139" t="s">
        <v>200</v>
      </c>
      <c r="U143" s="143"/>
    </row>
    <row r="144" spans="2:21" s="127" customFormat="1" ht="43.5" customHeight="1" x14ac:dyDescent="0.5">
      <c r="B144" s="504"/>
      <c r="C144" s="477"/>
      <c r="D144" s="477"/>
      <c r="E144" s="477"/>
      <c r="F144" s="515"/>
      <c r="G144" s="536"/>
      <c r="H144" s="520"/>
      <c r="I144" s="521"/>
      <c r="J144" s="477"/>
      <c r="K144" s="511"/>
      <c r="L144" s="477"/>
      <c r="M144" s="477"/>
      <c r="N144" s="477"/>
      <c r="O144" s="501"/>
      <c r="P144" s="475"/>
      <c r="Q144" s="141" t="s">
        <v>5</v>
      </c>
      <c r="R144" s="142">
        <v>0</v>
      </c>
      <c r="S144" s="142">
        <v>0</v>
      </c>
      <c r="T144" s="139" t="s">
        <v>200</v>
      </c>
      <c r="U144" s="143"/>
    </row>
    <row r="145" spans="2:21" s="127" customFormat="1" ht="43.5" customHeight="1" x14ac:dyDescent="0.5">
      <c r="B145" s="509" t="s">
        <v>1059</v>
      </c>
      <c r="C145" s="476" t="s">
        <v>1060</v>
      </c>
      <c r="D145" s="537" t="s">
        <v>1061</v>
      </c>
      <c r="E145" s="515">
        <v>2020</v>
      </c>
      <c r="F145" s="515" t="s">
        <v>967</v>
      </c>
      <c r="G145" s="534" t="s">
        <v>967</v>
      </c>
      <c r="H145" s="516" t="s">
        <v>1062</v>
      </c>
      <c r="I145" s="517"/>
      <c r="J145" s="476" t="s">
        <v>1063</v>
      </c>
      <c r="K145" s="515" t="s">
        <v>986</v>
      </c>
      <c r="L145" s="475" t="s">
        <v>970</v>
      </c>
      <c r="M145" s="475" t="s">
        <v>967</v>
      </c>
      <c r="N145" s="475" t="s">
        <v>967</v>
      </c>
      <c r="O145" s="540" t="s">
        <v>1064</v>
      </c>
      <c r="P145" s="475" t="s">
        <v>962</v>
      </c>
      <c r="Q145" s="141" t="s">
        <v>1</v>
      </c>
      <c r="R145" s="142">
        <v>8628.2999999999993</v>
      </c>
      <c r="S145" s="142">
        <v>8628.2000000000007</v>
      </c>
      <c r="T145" s="512" t="s">
        <v>964</v>
      </c>
      <c r="U145" s="143"/>
    </row>
    <row r="146" spans="2:21" s="127" customFormat="1" ht="41.25" customHeight="1" x14ac:dyDescent="0.5">
      <c r="B146" s="509"/>
      <c r="C146" s="508"/>
      <c r="D146" s="538"/>
      <c r="E146" s="515"/>
      <c r="F146" s="515"/>
      <c r="G146" s="535"/>
      <c r="H146" s="518"/>
      <c r="I146" s="519"/>
      <c r="J146" s="508"/>
      <c r="K146" s="515"/>
      <c r="L146" s="475"/>
      <c r="M146" s="475"/>
      <c r="N146" s="475"/>
      <c r="O146" s="540"/>
      <c r="P146" s="475"/>
      <c r="Q146" s="141" t="s">
        <v>3</v>
      </c>
      <c r="R146" s="142">
        <v>8628.2999999999993</v>
      </c>
      <c r="S146" s="142">
        <v>8628.2000000000007</v>
      </c>
      <c r="T146" s="513"/>
      <c r="U146" s="143"/>
    </row>
    <row r="147" spans="2:21" s="127" customFormat="1" ht="43.5" customHeight="1" x14ac:dyDescent="0.5">
      <c r="B147" s="509"/>
      <c r="C147" s="508"/>
      <c r="D147" s="538"/>
      <c r="E147" s="515"/>
      <c r="F147" s="515"/>
      <c r="G147" s="535"/>
      <c r="H147" s="518"/>
      <c r="I147" s="519"/>
      <c r="J147" s="508"/>
      <c r="K147" s="515"/>
      <c r="L147" s="475"/>
      <c r="M147" s="475"/>
      <c r="N147" s="475"/>
      <c r="O147" s="540"/>
      <c r="P147" s="475"/>
      <c r="Q147" s="141" t="s">
        <v>4</v>
      </c>
      <c r="R147" s="142">
        <v>0</v>
      </c>
      <c r="S147" s="142">
        <v>0</v>
      </c>
      <c r="T147" s="513"/>
      <c r="U147" s="143"/>
    </row>
    <row r="148" spans="2:21" s="127" customFormat="1" ht="43.5" customHeight="1" x14ac:dyDescent="0.5">
      <c r="B148" s="509"/>
      <c r="C148" s="508"/>
      <c r="D148" s="538"/>
      <c r="E148" s="515"/>
      <c r="F148" s="515"/>
      <c r="G148" s="535"/>
      <c r="H148" s="518"/>
      <c r="I148" s="519"/>
      <c r="J148" s="508"/>
      <c r="K148" s="515"/>
      <c r="L148" s="475"/>
      <c r="M148" s="475"/>
      <c r="N148" s="475"/>
      <c r="O148" s="540"/>
      <c r="P148" s="475"/>
      <c r="Q148" s="141" t="s">
        <v>77</v>
      </c>
      <c r="R148" s="142">
        <v>0</v>
      </c>
      <c r="S148" s="142">
        <v>0</v>
      </c>
      <c r="T148" s="513"/>
      <c r="U148" s="143"/>
    </row>
    <row r="149" spans="2:21" s="127" customFormat="1" ht="43.5" customHeight="1" x14ac:dyDescent="0.5">
      <c r="B149" s="509"/>
      <c r="C149" s="477"/>
      <c r="D149" s="539"/>
      <c r="E149" s="515"/>
      <c r="F149" s="515"/>
      <c r="G149" s="536"/>
      <c r="H149" s="520"/>
      <c r="I149" s="521"/>
      <c r="J149" s="477"/>
      <c r="K149" s="515"/>
      <c r="L149" s="475"/>
      <c r="M149" s="475"/>
      <c r="N149" s="475"/>
      <c r="O149" s="540"/>
      <c r="P149" s="475"/>
      <c r="Q149" s="141" t="s">
        <v>5</v>
      </c>
      <c r="R149" s="142">
        <v>0</v>
      </c>
      <c r="S149" s="142">
        <v>0</v>
      </c>
      <c r="T149" s="514"/>
      <c r="U149" s="143"/>
    </row>
    <row r="150" spans="2:21" s="127" customFormat="1" ht="43.5" customHeight="1" x14ac:dyDescent="0.5">
      <c r="B150" s="509" t="s">
        <v>1065</v>
      </c>
      <c r="C150" s="476" t="s">
        <v>1066</v>
      </c>
      <c r="D150" s="537" t="s">
        <v>1067</v>
      </c>
      <c r="E150" s="515">
        <v>2021</v>
      </c>
      <c r="F150" s="515" t="s">
        <v>967</v>
      </c>
      <c r="G150" s="534" t="s">
        <v>967</v>
      </c>
      <c r="H150" s="516" t="s">
        <v>1056</v>
      </c>
      <c r="I150" s="517"/>
      <c r="J150" s="476" t="s">
        <v>1068</v>
      </c>
      <c r="K150" s="476" t="s">
        <v>986</v>
      </c>
      <c r="L150" s="475" t="s">
        <v>970</v>
      </c>
      <c r="M150" s="475" t="s">
        <v>967</v>
      </c>
      <c r="N150" s="475" t="s">
        <v>967</v>
      </c>
      <c r="O150" s="540" t="s">
        <v>1069</v>
      </c>
      <c r="P150" s="475" t="s">
        <v>962</v>
      </c>
      <c r="Q150" s="141" t="s">
        <v>1</v>
      </c>
      <c r="R150" s="142">
        <v>0</v>
      </c>
      <c r="S150" s="142">
        <v>0</v>
      </c>
      <c r="T150" s="139" t="s">
        <v>200</v>
      </c>
      <c r="U150" s="143"/>
    </row>
    <row r="151" spans="2:21" s="127" customFormat="1" ht="43.5" customHeight="1" x14ac:dyDescent="0.5">
      <c r="B151" s="509"/>
      <c r="C151" s="508"/>
      <c r="D151" s="538"/>
      <c r="E151" s="515"/>
      <c r="F151" s="515"/>
      <c r="G151" s="535"/>
      <c r="H151" s="518"/>
      <c r="I151" s="519"/>
      <c r="J151" s="508"/>
      <c r="K151" s="510"/>
      <c r="L151" s="475"/>
      <c r="M151" s="475"/>
      <c r="N151" s="475"/>
      <c r="O151" s="540"/>
      <c r="P151" s="475"/>
      <c r="Q151" s="141" t="s">
        <v>3</v>
      </c>
      <c r="R151" s="142">
        <v>0</v>
      </c>
      <c r="S151" s="142">
        <v>0</v>
      </c>
      <c r="T151" s="139" t="s">
        <v>200</v>
      </c>
      <c r="U151" s="143"/>
    </row>
    <row r="152" spans="2:21" s="127" customFormat="1" ht="43.5" customHeight="1" x14ac:dyDescent="0.5">
      <c r="B152" s="509"/>
      <c r="C152" s="508"/>
      <c r="D152" s="538"/>
      <c r="E152" s="515"/>
      <c r="F152" s="515"/>
      <c r="G152" s="535"/>
      <c r="H152" s="518"/>
      <c r="I152" s="519"/>
      <c r="J152" s="508"/>
      <c r="K152" s="510"/>
      <c r="L152" s="475"/>
      <c r="M152" s="475"/>
      <c r="N152" s="475"/>
      <c r="O152" s="540"/>
      <c r="P152" s="475"/>
      <c r="Q152" s="141" t="s">
        <v>4</v>
      </c>
      <c r="R152" s="142">
        <v>0</v>
      </c>
      <c r="S152" s="142">
        <v>0</v>
      </c>
      <c r="T152" s="139" t="s">
        <v>200</v>
      </c>
      <c r="U152" s="143"/>
    </row>
    <row r="153" spans="2:21" s="127" customFormat="1" ht="43.5" customHeight="1" x14ac:dyDescent="0.5">
      <c r="B153" s="509"/>
      <c r="C153" s="508"/>
      <c r="D153" s="538"/>
      <c r="E153" s="515"/>
      <c r="F153" s="515"/>
      <c r="G153" s="535"/>
      <c r="H153" s="518"/>
      <c r="I153" s="519"/>
      <c r="J153" s="508"/>
      <c r="K153" s="510"/>
      <c r="L153" s="475"/>
      <c r="M153" s="475"/>
      <c r="N153" s="475"/>
      <c r="O153" s="540"/>
      <c r="P153" s="475"/>
      <c r="Q153" s="141" t="s">
        <v>77</v>
      </c>
      <c r="R153" s="142">
        <v>0</v>
      </c>
      <c r="S153" s="142">
        <v>0</v>
      </c>
      <c r="T153" s="139" t="s">
        <v>200</v>
      </c>
      <c r="U153" s="143"/>
    </row>
    <row r="154" spans="2:21" s="127" customFormat="1" ht="103.5" customHeight="1" x14ac:dyDescent="0.5">
      <c r="B154" s="509"/>
      <c r="C154" s="477"/>
      <c r="D154" s="539"/>
      <c r="E154" s="515"/>
      <c r="F154" s="515"/>
      <c r="G154" s="536"/>
      <c r="H154" s="520"/>
      <c r="I154" s="521"/>
      <c r="J154" s="477"/>
      <c r="K154" s="511"/>
      <c r="L154" s="475"/>
      <c r="M154" s="475"/>
      <c r="N154" s="475"/>
      <c r="O154" s="540"/>
      <c r="P154" s="475"/>
      <c r="Q154" s="141" t="s">
        <v>5</v>
      </c>
      <c r="R154" s="142">
        <v>0</v>
      </c>
      <c r="S154" s="142">
        <v>0</v>
      </c>
      <c r="T154" s="139" t="s">
        <v>200</v>
      </c>
      <c r="U154" s="143"/>
    </row>
    <row r="155" spans="2:21" s="127" customFormat="1" ht="43.5" hidden="1" customHeight="1" outlineLevel="1" x14ac:dyDescent="0.5">
      <c r="B155" s="502" t="s">
        <v>157</v>
      </c>
      <c r="C155" s="164"/>
      <c r="D155" s="164"/>
      <c r="E155" s="527">
        <v>2020</v>
      </c>
      <c r="F155" s="476">
        <v>2020</v>
      </c>
      <c r="G155" s="212"/>
      <c r="H155" s="153"/>
      <c r="I155" s="153"/>
      <c r="J155" s="527" t="s">
        <v>1070</v>
      </c>
      <c r="K155" s="527" t="s">
        <v>967</v>
      </c>
      <c r="L155" s="476" t="s">
        <v>970</v>
      </c>
      <c r="M155" s="507">
        <v>522301.9</v>
      </c>
      <c r="N155" s="476">
        <v>0</v>
      </c>
      <c r="O155" s="499" t="s">
        <v>1071</v>
      </c>
      <c r="P155" s="475" t="s">
        <v>962</v>
      </c>
      <c r="Q155" s="141" t="s">
        <v>1</v>
      </c>
      <c r="R155" s="142">
        <v>0</v>
      </c>
      <c r="S155" s="142"/>
      <c r="T155" s="139" t="s">
        <v>200</v>
      </c>
      <c r="U155" s="143"/>
    </row>
    <row r="156" spans="2:21" s="127" customFormat="1" ht="43.5" hidden="1" customHeight="1" outlineLevel="1" x14ac:dyDescent="0.5">
      <c r="B156" s="503"/>
      <c r="C156" s="165"/>
      <c r="D156" s="165"/>
      <c r="E156" s="510"/>
      <c r="F156" s="508"/>
      <c r="G156" s="213"/>
      <c r="H156" s="154"/>
      <c r="I156" s="154"/>
      <c r="J156" s="510"/>
      <c r="K156" s="510"/>
      <c r="L156" s="508"/>
      <c r="M156" s="541"/>
      <c r="N156" s="508"/>
      <c r="O156" s="500"/>
      <c r="P156" s="475"/>
      <c r="Q156" s="141" t="s">
        <v>3</v>
      </c>
      <c r="R156" s="142">
        <v>0</v>
      </c>
      <c r="S156" s="142"/>
      <c r="T156" s="139" t="s">
        <v>200</v>
      </c>
      <c r="U156" s="143"/>
    </row>
    <row r="157" spans="2:21" s="127" customFormat="1" ht="43.5" hidden="1" customHeight="1" outlineLevel="1" x14ac:dyDescent="0.5">
      <c r="B157" s="503"/>
      <c r="C157" s="165"/>
      <c r="D157" s="165"/>
      <c r="E157" s="510"/>
      <c r="F157" s="508"/>
      <c r="G157" s="213"/>
      <c r="H157" s="154"/>
      <c r="I157" s="154"/>
      <c r="J157" s="510"/>
      <c r="K157" s="510"/>
      <c r="L157" s="508"/>
      <c r="M157" s="541"/>
      <c r="N157" s="508"/>
      <c r="O157" s="500"/>
      <c r="P157" s="475"/>
      <c r="Q157" s="141" t="s">
        <v>4</v>
      </c>
      <c r="R157" s="142">
        <v>0</v>
      </c>
      <c r="S157" s="142"/>
      <c r="T157" s="139" t="s">
        <v>200</v>
      </c>
      <c r="U157" s="143"/>
    </row>
    <row r="158" spans="2:21" s="127" customFormat="1" ht="43.5" hidden="1" customHeight="1" outlineLevel="1" x14ac:dyDescent="0.5">
      <c r="B158" s="503"/>
      <c r="C158" s="165"/>
      <c r="D158" s="165"/>
      <c r="E158" s="510"/>
      <c r="F158" s="508"/>
      <c r="G158" s="213"/>
      <c r="H158" s="154"/>
      <c r="I158" s="154"/>
      <c r="J158" s="510"/>
      <c r="K158" s="510"/>
      <c r="L158" s="508"/>
      <c r="M158" s="541"/>
      <c r="N158" s="508"/>
      <c r="O158" s="500"/>
      <c r="P158" s="475"/>
      <c r="Q158" s="141" t="s">
        <v>77</v>
      </c>
      <c r="R158" s="142">
        <v>0</v>
      </c>
      <c r="S158" s="142"/>
      <c r="T158" s="139" t="s">
        <v>200</v>
      </c>
      <c r="U158" s="143"/>
    </row>
    <row r="159" spans="2:21" s="127" customFormat="1" ht="43.5" hidden="1" customHeight="1" outlineLevel="1" x14ac:dyDescent="0.5">
      <c r="B159" s="504"/>
      <c r="C159" s="166"/>
      <c r="D159" s="166"/>
      <c r="E159" s="511"/>
      <c r="F159" s="477"/>
      <c r="G159" s="214"/>
      <c r="H159" s="155"/>
      <c r="I159" s="155"/>
      <c r="J159" s="511"/>
      <c r="K159" s="511"/>
      <c r="L159" s="477"/>
      <c r="M159" s="542"/>
      <c r="N159" s="477"/>
      <c r="O159" s="501"/>
      <c r="P159" s="475"/>
      <c r="Q159" s="141" t="s">
        <v>5</v>
      </c>
      <c r="R159" s="142">
        <v>0</v>
      </c>
      <c r="S159" s="142"/>
      <c r="T159" s="139" t="s">
        <v>200</v>
      </c>
      <c r="U159" s="143"/>
    </row>
    <row r="160" spans="2:21" s="127" customFormat="1" ht="43.5" customHeight="1" collapsed="1" x14ac:dyDescent="0.5">
      <c r="B160" s="502" t="s">
        <v>1072</v>
      </c>
      <c r="C160" s="476" t="s">
        <v>967</v>
      </c>
      <c r="D160" s="476" t="s">
        <v>967</v>
      </c>
      <c r="E160" s="476" t="s">
        <v>967</v>
      </c>
      <c r="F160" s="476" t="s">
        <v>967</v>
      </c>
      <c r="G160" s="550" t="s">
        <v>967</v>
      </c>
      <c r="H160" s="476" t="s">
        <v>967</v>
      </c>
      <c r="I160" s="476" t="s">
        <v>967</v>
      </c>
      <c r="J160" s="476" t="s">
        <v>967</v>
      </c>
      <c r="K160" s="476" t="s">
        <v>967</v>
      </c>
      <c r="L160" s="476" t="s">
        <v>967</v>
      </c>
      <c r="M160" s="476" t="s">
        <v>967</v>
      </c>
      <c r="N160" s="476" t="s">
        <v>967</v>
      </c>
      <c r="O160" s="499" t="s">
        <v>967</v>
      </c>
      <c r="P160" s="475" t="s">
        <v>962</v>
      </c>
      <c r="Q160" s="141" t="s">
        <v>1</v>
      </c>
      <c r="R160" s="142">
        <v>0</v>
      </c>
      <c r="S160" s="142">
        <v>0</v>
      </c>
      <c r="T160" s="139" t="s">
        <v>200</v>
      </c>
      <c r="U160" s="143"/>
    </row>
    <row r="161" spans="2:21" s="127" customFormat="1" ht="43.5" customHeight="1" x14ac:dyDescent="0.5">
      <c r="B161" s="503"/>
      <c r="C161" s="510"/>
      <c r="D161" s="510"/>
      <c r="E161" s="510"/>
      <c r="F161" s="508"/>
      <c r="G161" s="551"/>
      <c r="H161" s="510"/>
      <c r="I161" s="510"/>
      <c r="J161" s="508"/>
      <c r="K161" s="510"/>
      <c r="L161" s="508"/>
      <c r="M161" s="508"/>
      <c r="N161" s="508"/>
      <c r="O161" s="500"/>
      <c r="P161" s="475"/>
      <c r="Q161" s="141" t="s">
        <v>3</v>
      </c>
      <c r="R161" s="142">
        <v>0</v>
      </c>
      <c r="S161" s="142">
        <v>0</v>
      </c>
      <c r="T161" s="139" t="s">
        <v>200</v>
      </c>
      <c r="U161" s="143"/>
    </row>
    <row r="162" spans="2:21" s="127" customFormat="1" ht="43.5" customHeight="1" x14ac:dyDescent="0.5">
      <c r="B162" s="503"/>
      <c r="C162" s="510"/>
      <c r="D162" s="510"/>
      <c r="E162" s="510"/>
      <c r="F162" s="508"/>
      <c r="G162" s="551"/>
      <c r="H162" s="510"/>
      <c r="I162" s="510"/>
      <c r="J162" s="508"/>
      <c r="K162" s="510"/>
      <c r="L162" s="508"/>
      <c r="M162" s="508"/>
      <c r="N162" s="508"/>
      <c r="O162" s="500"/>
      <c r="P162" s="475"/>
      <c r="Q162" s="141" t="s">
        <v>4</v>
      </c>
      <c r="R162" s="142">
        <v>0</v>
      </c>
      <c r="S162" s="142">
        <v>0</v>
      </c>
      <c r="T162" s="139" t="s">
        <v>200</v>
      </c>
      <c r="U162" s="143"/>
    </row>
    <row r="163" spans="2:21" s="127" customFormat="1" ht="43.5" customHeight="1" x14ac:dyDescent="0.5">
      <c r="B163" s="503"/>
      <c r="C163" s="510"/>
      <c r="D163" s="510"/>
      <c r="E163" s="510"/>
      <c r="F163" s="508"/>
      <c r="G163" s="551"/>
      <c r="H163" s="510"/>
      <c r="I163" s="510"/>
      <c r="J163" s="508"/>
      <c r="K163" s="510"/>
      <c r="L163" s="508"/>
      <c r="M163" s="508"/>
      <c r="N163" s="508"/>
      <c r="O163" s="500"/>
      <c r="P163" s="475"/>
      <c r="Q163" s="141" t="s">
        <v>77</v>
      </c>
      <c r="R163" s="142">
        <v>0</v>
      </c>
      <c r="S163" s="142">
        <v>0</v>
      </c>
      <c r="T163" s="139" t="s">
        <v>200</v>
      </c>
      <c r="U163" s="143"/>
    </row>
    <row r="164" spans="2:21" s="127" customFormat="1" ht="43.5" customHeight="1" x14ac:dyDescent="0.5">
      <c r="B164" s="504"/>
      <c r="C164" s="511"/>
      <c r="D164" s="511"/>
      <c r="E164" s="511"/>
      <c r="F164" s="477"/>
      <c r="G164" s="552"/>
      <c r="H164" s="511"/>
      <c r="I164" s="511"/>
      <c r="J164" s="477"/>
      <c r="K164" s="511"/>
      <c r="L164" s="477"/>
      <c r="M164" s="477"/>
      <c r="N164" s="477"/>
      <c r="O164" s="501"/>
      <c r="P164" s="475"/>
      <c r="Q164" s="141" t="s">
        <v>5</v>
      </c>
      <c r="R164" s="142">
        <v>0</v>
      </c>
      <c r="S164" s="142">
        <v>0</v>
      </c>
      <c r="T164" s="139" t="s">
        <v>200</v>
      </c>
      <c r="U164" s="143"/>
    </row>
    <row r="165" spans="2:21" s="127" customFormat="1" ht="43.5" hidden="1" customHeight="1" outlineLevel="1" x14ac:dyDescent="0.5">
      <c r="B165" s="485" t="s">
        <v>1073</v>
      </c>
      <c r="C165" s="486"/>
      <c r="D165" s="486"/>
      <c r="E165" s="486"/>
      <c r="F165" s="486"/>
      <c r="G165" s="486"/>
      <c r="H165" s="486"/>
      <c r="I165" s="486"/>
      <c r="J165" s="486"/>
      <c r="K165" s="486"/>
      <c r="L165" s="486"/>
      <c r="M165" s="486"/>
      <c r="N165" s="486"/>
      <c r="O165" s="487"/>
      <c r="P165" s="494" t="s">
        <v>962</v>
      </c>
      <c r="Q165" s="138" t="s">
        <v>1</v>
      </c>
      <c r="R165" s="139"/>
      <c r="S165" s="139"/>
      <c r="T165" s="139" t="s">
        <v>200</v>
      </c>
      <c r="U165" s="140"/>
    </row>
    <row r="166" spans="2:21" s="127" customFormat="1" ht="43.5" hidden="1" customHeight="1" outlineLevel="1" x14ac:dyDescent="0.5">
      <c r="B166" s="488"/>
      <c r="C166" s="489"/>
      <c r="D166" s="489"/>
      <c r="E166" s="489"/>
      <c r="F166" s="489"/>
      <c r="G166" s="489"/>
      <c r="H166" s="489"/>
      <c r="I166" s="489"/>
      <c r="J166" s="489"/>
      <c r="K166" s="489"/>
      <c r="L166" s="489"/>
      <c r="M166" s="489"/>
      <c r="N166" s="489"/>
      <c r="O166" s="490"/>
      <c r="P166" s="494"/>
      <c r="Q166" s="138" t="s">
        <v>3</v>
      </c>
      <c r="R166" s="139"/>
      <c r="S166" s="139"/>
      <c r="T166" s="139" t="s">
        <v>200</v>
      </c>
      <c r="U166" s="140"/>
    </row>
    <row r="167" spans="2:21" s="127" customFormat="1" ht="43.5" hidden="1" customHeight="1" outlineLevel="1" x14ac:dyDescent="0.5">
      <c r="B167" s="488"/>
      <c r="C167" s="489"/>
      <c r="D167" s="489"/>
      <c r="E167" s="489"/>
      <c r="F167" s="489"/>
      <c r="G167" s="489"/>
      <c r="H167" s="489"/>
      <c r="I167" s="489"/>
      <c r="J167" s="489"/>
      <c r="K167" s="489"/>
      <c r="L167" s="489"/>
      <c r="M167" s="489"/>
      <c r="N167" s="489"/>
      <c r="O167" s="490"/>
      <c r="P167" s="494"/>
      <c r="Q167" s="138" t="s">
        <v>4</v>
      </c>
      <c r="R167" s="142"/>
      <c r="S167" s="139"/>
      <c r="T167" s="139" t="s">
        <v>200</v>
      </c>
      <c r="U167" s="140"/>
    </row>
    <row r="168" spans="2:21" s="127" customFormat="1" ht="43.5" hidden="1" customHeight="1" outlineLevel="1" x14ac:dyDescent="0.5">
      <c r="B168" s="488"/>
      <c r="C168" s="489"/>
      <c r="D168" s="489"/>
      <c r="E168" s="489"/>
      <c r="F168" s="489"/>
      <c r="G168" s="489"/>
      <c r="H168" s="489"/>
      <c r="I168" s="489"/>
      <c r="J168" s="489"/>
      <c r="K168" s="489"/>
      <c r="L168" s="489"/>
      <c r="M168" s="489"/>
      <c r="N168" s="489"/>
      <c r="O168" s="490"/>
      <c r="P168" s="494"/>
      <c r="Q168" s="138" t="s">
        <v>77</v>
      </c>
      <c r="R168" s="142"/>
      <c r="S168" s="139"/>
      <c r="T168" s="139" t="s">
        <v>200</v>
      </c>
      <c r="U168" s="140"/>
    </row>
    <row r="169" spans="2:21" s="127" customFormat="1" ht="43.5" hidden="1" customHeight="1" outlineLevel="1" x14ac:dyDescent="0.5">
      <c r="B169" s="491"/>
      <c r="C169" s="492"/>
      <c r="D169" s="492"/>
      <c r="E169" s="492"/>
      <c r="F169" s="492"/>
      <c r="G169" s="492"/>
      <c r="H169" s="492"/>
      <c r="I169" s="492"/>
      <c r="J169" s="492"/>
      <c r="K169" s="492"/>
      <c r="L169" s="492"/>
      <c r="M169" s="492"/>
      <c r="N169" s="492"/>
      <c r="O169" s="493"/>
      <c r="P169" s="494"/>
      <c r="Q169" s="138" t="s">
        <v>5</v>
      </c>
      <c r="R169" s="142"/>
      <c r="S169" s="139"/>
      <c r="T169" s="139" t="s">
        <v>200</v>
      </c>
      <c r="U169" s="140"/>
    </row>
    <row r="170" spans="2:21" s="127" customFormat="1" ht="43.5" hidden="1" customHeight="1" outlineLevel="1" x14ac:dyDescent="0.5">
      <c r="B170" s="509" t="s">
        <v>1074</v>
      </c>
      <c r="C170" s="476" t="s">
        <v>1075</v>
      </c>
      <c r="D170" s="537" t="s">
        <v>1076</v>
      </c>
      <c r="E170" s="515">
        <v>2022</v>
      </c>
      <c r="F170" s="515">
        <v>2024</v>
      </c>
      <c r="G170" s="207"/>
      <c r="H170" s="516" t="s">
        <v>1077</v>
      </c>
      <c r="I170" s="517"/>
      <c r="J170" s="476" t="s">
        <v>1078</v>
      </c>
      <c r="K170" s="515" t="s">
        <v>986</v>
      </c>
      <c r="L170" s="475" t="s">
        <v>970</v>
      </c>
      <c r="M170" s="475" t="s">
        <v>1079</v>
      </c>
      <c r="N170" s="475" t="s">
        <v>967</v>
      </c>
      <c r="O170" s="540" t="s">
        <v>1080</v>
      </c>
      <c r="P170" s="475" t="s">
        <v>962</v>
      </c>
      <c r="Q170" s="138" t="s">
        <v>1</v>
      </c>
      <c r="R170" s="142"/>
      <c r="S170" s="139"/>
      <c r="T170" s="139" t="s">
        <v>200</v>
      </c>
      <c r="U170" s="140"/>
    </row>
    <row r="171" spans="2:21" s="127" customFormat="1" ht="43.5" hidden="1" customHeight="1" outlineLevel="1" x14ac:dyDescent="0.5">
      <c r="B171" s="509"/>
      <c r="C171" s="508"/>
      <c r="D171" s="538"/>
      <c r="E171" s="515"/>
      <c r="F171" s="515"/>
      <c r="G171" s="208"/>
      <c r="H171" s="518"/>
      <c r="I171" s="519"/>
      <c r="J171" s="508"/>
      <c r="K171" s="515"/>
      <c r="L171" s="475"/>
      <c r="M171" s="475"/>
      <c r="N171" s="475"/>
      <c r="O171" s="540"/>
      <c r="P171" s="475"/>
      <c r="Q171" s="138" t="s">
        <v>3</v>
      </c>
      <c r="R171" s="142"/>
      <c r="S171" s="139"/>
      <c r="T171" s="139" t="s">
        <v>200</v>
      </c>
      <c r="U171" s="140"/>
    </row>
    <row r="172" spans="2:21" s="127" customFormat="1" ht="43.5" hidden="1" customHeight="1" outlineLevel="1" x14ac:dyDescent="0.5">
      <c r="B172" s="509"/>
      <c r="C172" s="508"/>
      <c r="D172" s="538"/>
      <c r="E172" s="515"/>
      <c r="F172" s="515"/>
      <c r="G172" s="208"/>
      <c r="H172" s="518"/>
      <c r="I172" s="519"/>
      <c r="J172" s="508"/>
      <c r="K172" s="515"/>
      <c r="L172" s="475"/>
      <c r="M172" s="475"/>
      <c r="N172" s="475"/>
      <c r="O172" s="540"/>
      <c r="P172" s="475"/>
      <c r="Q172" s="138" t="s">
        <v>4</v>
      </c>
      <c r="R172" s="142"/>
      <c r="S172" s="139"/>
      <c r="T172" s="139" t="s">
        <v>200</v>
      </c>
      <c r="U172" s="140"/>
    </row>
    <row r="173" spans="2:21" s="127" customFormat="1" ht="43.5" hidden="1" customHeight="1" outlineLevel="1" x14ac:dyDescent="0.5">
      <c r="B173" s="509"/>
      <c r="C173" s="508"/>
      <c r="D173" s="538"/>
      <c r="E173" s="515"/>
      <c r="F173" s="515"/>
      <c r="G173" s="208"/>
      <c r="H173" s="518"/>
      <c r="I173" s="519"/>
      <c r="J173" s="508"/>
      <c r="K173" s="515"/>
      <c r="L173" s="475"/>
      <c r="M173" s="475"/>
      <c r="N173" s="475"/>
      <c r="O173" s="540"/>
      <c r="P173" s="475"/>
      <c r="Q173" s="138" t="s">
        <v>77</v>
      </c>
      <c r="R173" s="142"/>
      <c r="S173" s="139"/>
      <c r="T173" s="139" t="s">
        <v>200</v>
      </c>
      <c r="U173" s="140"/>
    </row>
    <row r="174" spans="2:21" s="127" customFormat="1" ht="43.5" hidden="1" customHeight="1" outlineLevel="1" x14ac:dyDescent="0.5">
      <c r="B174" s="509"/>
      <c r="C174" s="477"/>
      <c r="D174" s="539"/>
      <c r="E174" s="515"/>
      <c r="F174" s="515"/>
      <c r="G174" s="209"/>
      <c r="H174" s="520"/>
      <c r="I174" s="521"/>
      <c r="J174" s="477"/>
      <c r="K174" s="515"/>
      <c r="L174" s="475"/>
      <c r="M174" s="475"/>
      <c r="N174" s="475"/>
      <c r="O174" s="540"/>
      <c r="P174" s="475"/>
      <c r="Q174" s="138" t="s">
        <v>5</v>
      </c>
      <c r="R174" s="142"/>
      <c r="S174" s="139"/>
      <c r="T174" s="139" t="s">
        <v>200</v>
      </c>
      <c r="U174" s="140"/>
    </row>
    <row r="175" spans="2:21" s="127" customFormat="1" ht="43.5" hidden="1" customHeight="1" outlineLevel="1" x14ac:dyDescent="0.5">
      <c r="B175" s="509" t="s">
        <v>1081</v>
      </c>
      <c r="C175" s="476" t="s">
        <v>1082</v>
      </c>
      <c r="D175" s="537" t="s">
        <v>228</v>
      </c>
      <c r="E175" s="515">
        <v>2022</v>
      </c>
      <c r="F175" s="515">
        <v>2023</v>
      </c>
      <c r="G175" s="207"/>
      <c r="H175" s="516" t="s">
        <v>1083</v>
      </c>
      <c r="I175" s="517"/>
      <c r="J175" s="476" t="s">
        <v>1077</v>
      </c>
      <c r="K175" s="515" t="s">
        <v>1084</v>
      </c>
      <c r="L175" s="475" t="s">
        <v>970</v>
      </c>
      <c r="M175" s="475" t="s">
        <v>1085</v>
      </c>
      <c r="N175" s="475" t="s">
        <v>967</v>
      </c>
      <c r="O175" s="540" t="s">
        <v>1086</v>
      </c>
      <c r="P175" s="475" t="s">
        <v>962</v>
      </c>
      <c r="Q175" s="141" t="s">
        <v>1</v>
      </c>
      <c r="R175" s="142"/>
      <c r="S175" s="139"/>
      <c r="T175" s="139" t="s">
        <v>200</v>
      </c>
      <c r="U175" s="140"/>
    </row>
    <row r="176" spans="2:21" s="127" customFormat="1" ht="43.5" hidden="1" customHeight="1" outlineLevel="1" x14ac:dyDescent="0.5">
      <c r="B176" s="509"/>
      <c r="C176" s="508"/>
      <c r="D176" s="538"/>
      <c r="E176" s="515"/>
      <c r="F176" s="515"/>
      <c r="G176" s="208"/>
      <c r="H176" s="518"/>
      <c r="I176" s="519"/>
      <c r="J176" s="508"/>
      <c r="K176" s="515"/>
      <c r="L176" s="475"/>
      <c r="M176" s="475"/>
      <c r="N176" s="475"/>
      <c r="O176" s="540"/>
      <c r="P176" s="475"/>
      <c r="Q176" s="141" t="s">
        <v>3</v>
      </c>
      <c r="R176" s="142"/>
      <c r="S176" s="139"/>
      <c r="T176" s="139" t="s">
        <v>200</v>
      </c>
      <c r="U176" s="140"/>
    </row>
    <row r="177" spans="2:21" s="127" customFormat="1" ht="43.5" hidden="1" customHeight="1" outlineLevel="1" x14ac:dyDescent="0.5">
      <c r="B177" s="509"/>
      <c r="C177" s="508"/>
      <c r="D177" s="538"/>
      <c r="E177" s="515"/>
      <c r="F177" s="515"/>
      <c r="G177" s="208"/>
      <c r="H177" s="518"/>
      <c r="I177" s="519"/>
      <c r="J177" s="508"/>
      <c r="K177" s="515"/>
      <c r="L177" s="475"/>
      <c r="M177" s="475"/>
      <c r="N177" s="475"/>
      <c r="O177" s="540"/>
      <c r="P177" s="475"/>
      <c r="Q177" s="141" t="s">
        <v>4</v>
      </c>
      <c r="R177" s="142"/>
      <c r="S177" s="139"/>
      <c r="T177" s="139" t="s">
        <v>200</v>
      </c>
      <c r="U177" s="140"/>
    </row>
    <row r="178" spans="2:21" s="127" customFormat="1" ht="43.5" hidden="1" customHeight="1" outlineLevel="1" x14ac:dyDescent="0.5">
      <c r="B178" s="509"/>
      <c r="C178" s="508"/>
      <c r="D178" s="538"/>
      <c r="E178" s="515"/>
      <c r="F178" s="515"/>
      <c r="G178" s="208"/>
      <c r="H178" s="518"/>
      <c r="I178" s="519"/>
      <c r="J178" s="508"/>
      <c r="K178" s="515"/>
      <c r="L178" s="475"/>
      <c r="M178" s="475"/>
      <c r="N178" s="475"/>
      <c r="O178" s="540"/>
      <c r="P178" s="475"/>
      <c r="Q178" s="141" t="s">
        <v>77</v>
      </c>
      <c r="R178" s="142"/>
      <c r="S178" s="139"/>
      <c r="T178" s="139" t="s">
        <v>200</v>
      </c>
      <c r="U178" s="140"/>
    </row>
    <row r="179" spans="2:21" s="127" customFormat="1" ht="43.5" hidden="1" customHeight="1" outlineLevel="1" x14ac:dyDescent="0.5">
      <c r="B179" s="509"/>
      <c r="C179" s="477"/>
      <c r="D179" s="539"/>
      <c r="E179" s="515"/>
      <c r="F179" s="515"/>
      <c r="G179" s="209"/>
      <c r="H179" s="520"/>
      <c r="I179" s="521"/>
      <c r="J179" s="477"/>
      <c r="K179" s="515"/>
      <c r="L179" s="475"/>
      <c r="M179" s="475"/>
      <c r="N179" s="475"/>
      <c r="O179" s="540"/>
      <c r="P179" s="475"/>
      <c r="Q179" s="141" t="s">
        <v>5</v>
      </c>
      <c r="R179" s="142"/>
      <c r="S179" s="139"/>
      <c r="T179" s="139" t="s">
        <v>200</v>
      </c>
      <c r="U179" s="140"/>
    </row>
    <row r="180" spans="2:21" s="127" customFormat="1" ht="43.5" hidden="1" customHeight="1" outlineLevel="1" x14ac:dyDescent="0.5">
      <c r="B180" s="509" t="s">
        <v>1087</v>
      </c>
      <c r="C180" s="476" t="s">
        <v>1088</v>
      </c>
      <c r="D180" s="537" t="s">
        <v>1089</v>
      </c>
      <c r="E180" s="515">
        <v>2022</v>
      </c>
      <c r="F180" s="515">
        <v>2023</v>
      </c>
      <c r="G180" s="207"/>
      <c r="H180" s="516" t="s">
        <v>1090</v>
      </c>
      <c r="I180" s="517"/>
      <c r="J180" s="476" t="s">
        <v>1090</v>
      </c>
      <c r="K180" s="515" t="s">
        <v>1084</v>
      </c>
      <c r="L180" s="475" t="s">
        <v>970</v>
      </c>
      <c r="M180" s="475" t="s">
        <v>967</v>
      </c>
      <c r="N180" s="475" t="s">
        <v>967</v>
      </c>
      <c r="O180" s="540" t="s">
        <v>1091</v>
      </c>
      <c r="P180" s="475" t="s">
        <v>962</v>
      </c>
      <c r="Q180" s="141" t="s">
        <v>1</v>
      </c>
      <c r="R180" s="142"/>
      <c r="S180" s="139"/>
      <c r="T180" s="139" t="s">
        <v>200</v>
      </c>
      <c r="U180" s="140"/>
    </row>
    <row r="181" spans="2:21" s="127" customFormat="1" ht="43.5" hidden="1" customHeight="1" outlineLevel="1" x14ac:dyDescent="0.5">
      <c r="B181" s="509"/>
      <c r="C181" s="508"/>
      <c r="D181" s="538"/>
      <c r="E181" s="515"/>
      <c r="F181" s="515"/>
      <c r="G181" s="208"/>
      <c r="H181" s="518"/>
      <c r="I181" s="519"/>
      <c r="J181" s="508"/>
      <c r="K181" s="515"/>
      <c r="L181" s="475"/>
      <c r="M181" s="475"/>
      <c r="N181" s="475"/>
      <c r="O181" s="540"/>
      <c r="P181" s="475"/>
      <c r="Q181" s="141" t="s">
        <v>3</v>
      </c>
      <c r="R181" s="142"/>
      <c r="S181" s="139"/>
      <c r="T181" s="139" t="s">
        <v>200</v>
      </c>
      <c r="U181" s="140"/>
    </row>
    <row r="182" spans="2:21" s="127" customFormat="1" ht="43.5" hidden="1" customHeight="1" outlineLevel="1" x14ac:dyDescent="0.5">
      <c r="B182" s="509"/>
      <c r="C182" s="508"/>
      <c r="D182" s="538"/>
      <c r="E182" s="515"/>
      <c r="F182" s="515"/>
      <c r="G182" s="208"/>
      <c r="H182" s="518"/>
      <c r="I182" s="519"/>
      <c r="J182" s="508"/>
      <c r="K182" s="515"/>
      <c r="L182" s="475"/>
      <c r="M182" s="475"/>
      <c r="N182" s="475"/>
      <c r="O182" s="540"/>
      <c r="P182" s="475"/>
      <c r="Q182" s="141" t="s">
        <v>4</v>
      </c>
      <c r="R182" s="142"/>
      <c r="S182" s="139"/>
      <c r="T182" s="139" t="s">
        <v>200</v>
      </c>
      <c r="U182" s="140"/>
    </row>
    <row r="183" spans="2:21" s="127" customFormat="1" ht="43.5" hidden="1" customHeight="1" outlineLevel="1" x14ac:dyDescent="0.5">
      <c r="B183" s="509"/>
      <c r="C183" s="508"/>
      <c r="D183" s="538"/>
      <c r="E183" s="515"/>
      <c r="F183" s="515"/>
      <c r="G183" s="208"/>
      <c r="H183" s="518"/>
      <c r="I183" s="519"/>
      <c r="J183" s="508"/>
      <c r="K183" s="515"/>
      <c r="L183" s="475"/>
      <c r="M183" s="475"/>
      <c r="N183" s="475"/>
      <c r="O183" s="540"/>
      <c r="P183" s="475"/>
      <c r="Q183" s="141" t="s">
        <v>77</v>
      </c>
      <c r="R183" s="142"/>
      <c r="S183" s="139"/>
      <c r="T183" s="139" t="s">
        <v>200</v>
      </c>
      <c r="U183" s="140"/>
    </row>
    <row r="184" spans="2:21" s="127" customFormat="1" ht="43.5" hidden="1" customHeight="1" outlineLevel="1" x14ac:dyDescent="0.5">
      <c r="B184" s="509"/>
      <c r="C184" s="477"/>
      <c r="D184" s="539"/>
      <c r="E184" s="515"/>
      <c r="F184" s="515"/>
      <c r="G184" s="209"/>
      <c r="H184" s="520"/>
      <c r="I184" s="521"/>
      <c r="J184" s="477"/>
      <c r="K184" s="515"/>
      <c r="L184" s="475"/>
      <c r="M184" s="475"/>
      <c r="N184" s="475"/>
      <c r="O184" s="540"/>
      <c r="P184" s="475"/>
      <c r="Q184" s="141" t="s">
        <v>5</v>
      </c>
      <c r="R184" s="142"/>
      <c r="S184" s="139"/>
      <c r="T184" s="139" t="s">
        <v>200</v>
      </c>
      <c r="U184" s="140"/>
    </row>
    <row r="185" spans="2:21" s="127" customFormat="1" ht="43.5" hidden="1" customHeight="1" outlineLevel="1" x14ac:dyDescent="0.5">
      <c r="B185" s="509" t="s">
        <v>1092</v>
      </c>
      <c r="C185" s="476" t="s">
        <v>1082</v>
      </c>
      <c r="D185" s="537" t="s">
        <v>1093</v>
      </c>
      <c r="E185" s="515">
        <v>2022</v>
      </c>
      <c r="F185" s="515">
        <v>2024</v>
      </c>
      <c r="G185" s="207"/>
      <c r="H185" s="516" t="s">
        <v>1077</v>
      </c>
      <c r="I185" s="517"/>
      <c r="J185" s="476" t="s">
        <v>1077</v>
      </c>
      <c r="K185" s="515" t="s">
        <v>1084</v>
      </c>
      <c r="L185" s="475" t="s">
        <v>970</v>
      </c>
      <c r="M185" s="475" t="s">
        <v>967</v>
      </c>
      <c r="N185" s="475" t="s">
        <v>967</v>
      </c>
      <c r="O185" s="540" t="s">
        <v>1094</v>
      </c>
      <c r="P185" s="475" t="s">
        <v>962</v>
      </c>
      <c r="Q185" s="141" t="s">
        <v>1</v>
      </c>
      <c r="R185" s="142"/>
      <c r="S185" s="139"/>
      <c r="T185" s="139" t="s">
        <v>200</v>
      </c>
      <c r="U185" s="140"/>
    </row>
    <row r="186" spans="2:21" s="127" customFormat="1" ht="43.5" hidden="1" customHeight="1" outlineLevel="1" x14ac:dyDescent="0.5">
      <c r="B186" s="509"/>
      <c r="C186" s="508"/>
      <c r="D186" s="538"/>
      <c r="E186" s="515"/>
      <c r="F186" s="515"/>
      <c r="G186" s="208"/>
      <c r="H186" s="518"/>
      <c r="I186" s="519"/>
      <c r="J186" s="508"/>
      <c r="K186" s="515"/>
      <c r="L186" s="475"/>
      <c r="M186" s="475"/>
      <c r="N186" s="475"/>
      <c r="O186" s="540"/>
      <c r="P186" s="475"/>
      <c r="Q186" s="141" t="s">
        <v>3</v>
      </c>
      <c r="R186" s="142"/>
      <c r="S186" s="139"/>
      <c r="T186" s="139" t="s">
        <v>200</v>
      </c>
      <c r="U186" s="140"/>
    </row>
    <row r="187" spans="2:21" s="127" customFormat="1" ht="43.5" hidden="1" customHeight="1" outlineLevel="1" x14ac:dyDescent="0.5">
      <c r="B187" s="509"/>
      <c r="C187" s="508"/>
      <c r="D187" s="538"/>
      <c r="E187" s="515"/>
      <c r="F187" s="515"/>
      <c r="G187" s="208"/>
      <c r="H187" s="518"/>
      <c r="I187" s="519"/>
      <c r="J187" s="508"/>
      <c r="K187" s="515"/>
      <c r="L187" s="475"/>
      <c r="M187" s="475"/>
      <c r="N187" s="475"/>
      <c r="O187" s="540"/>
      <c r="P187" s="475"/>
      <c r="Q187" s="141" t="s">
        <v>4</v>
      </c>
      <c r="R187" s="142"/>
      <c r="S187" s="139"/>
      <c r="T187" s="139" t="s">
        <v>200</v>
      </c>
      <c r="U187" s="140"/>
    </row>
    <row r="188" spans="2:21" s="127" customFormat="1" ht="43.5" hidden="1" customHeight="1" outlineLevel="1" x14ac:dyDescent="0.5">
      <c r="B188" s="509"/>
      <c r="C188" s="508"/>
      <c r="D188" s="538"/>
      <c r="E188" s="515"/>
      <c r="F188" s="515"/>
      <c r="G188" s="208"/>
      <c r="H188" s="518"/>
      <c r="I188" s="519"/>
      <c r="J188" s="508"/>
      <c r="K188" s="515"/>
      <c r="L188" s="475"/>
      <c r="M188" s="475"/>
      <c r="N188" s="475"/>
      <c r="O188" s="540"/>
      <c r="P188" s="475"/>
      <c r="Q188" s="141" t="s">
        <v>77</v>
      </c>
      <c r="R188" s="142"/>
      <c r="S188" s="139"/>
      <c r="T188" s="139" t="s">
        <v>200</v>
      </c>
      <c r="U188" s="140"/>
    </row>
    <row r="189" spans="2:21" s="127" customFormat="1" ht="43.5" hidden="1" customHeight="1" outlineLevel="1" x14ac:dyDescent="0.5">
      <c r="B189" s="509"/>
      <c r="C189" s="477"/>
      <c r="D189" s="539"/>
      <c r="E189" s="515"/>
      <c r="F189" s="515"/>
      <c r="G189" s="209"/>
      <c r="H189" s="520"/>
      <c r="I189" s="521"/>
      <c r="J189" s="477"/>
      <c r="K189" s="515"/>
      <c r="L189" s="475"/>
      <c r="M189" s="475"/>
      <c r="N189" s="475"/>
      <c r="O189" s="540"/>
      <c r="P189" s="475"/>
      <c r="Q189" s="141" t="s">
        <v>5</v>
      </c>
      <c r="R189" s="142"/>
      <c r="S189" s="139"/>
      <c r="T189" s="139" t="s">
        <v>200</v>
      </c>
      <c r="U189" s="140"/>
    </row>
    <row r="190" spans="2:21" s="127" customFormat="1" ht="43.5" hidden="1" customHeight="1" outlineLevel="1" x14ac:dyDescent="0.5">
      <c r="B190" s="502" t="s">
        <v>1095</v>
      </c>
      <c r="C190" s="476" t="s">
        <v>1082</v>
      </c>
      <c r="D190" s="537" t="s">
        <v>1093</v>
      </c>
      <c r="E190" s="527">
        <v>2024</v>
      </c>
      <c r="F190" s="527">
        <v>2025</v>
      </c>
      <c r="G190" s="207"/>
      <c r="H190" s="516" t="s">
        <v>1096</v>
      </c>
      <c r="I190" s="517"/>
      <c r="J190" s="476" t="s">
        <v>1096</v>
      </c>
      <c r="K190" s="527" t="s">
        <v>1084</v>
      </c>
      <c r="L190" s="476" t="s">
        <v>970</v>
      </c>
      <c r="M190" s="476" t="s">
        <v>967</v>
      </c>
      <c r="N190" s="476" t="s">
        <v>967</v>
      </c>
      <c r="O190" s="499" t="s">
        <v>1097</v>
      </c>
      <c r="P190" s="476" t="s">
        <v>962</v>
      </c>
      <c r="Q190" s="141" t="s">
        <v>1</v>
      </c>
      <c r="R190" s="142"/>
      <c r="S190" s="139"/>
      <c r="T190" s="139" t="s">
        <v>200</v>
      </c>
      <c r="U190" s="140"/>
    </row>
    <row r="191" spans="2:21" s="127" customFormat="1" ht="43.5" hidden="1" customHeight="1" outlineLevel="1" x14ac:dyDescent="0.5">
      <c r="B191" s="503"/>
      <c r="C191" s="508"/>
      <c r="D191" s="538"/>
      <c r="E191" s="510"/>
      <c r="F191" s="510"/>
      <c r="G191" s="208"/>
      <c r="H191" s="518"/>
      <c r="I191" s="519"/>
      <c r="J191" s="508"/>
      <c r="K191" s="510"/>
      <c r="L191" s="508"/>
      <c r="M191" s="508"/>
      <c r="N191" s="508"/>
      <c r="O191" s="500"/>
      <c r="P191" s="508"/>
      <c r="Q191" s="141" t="s">
        <v>3</v>
      </c>
      <c r="R191" s="142"/>
      <c r="S191" s="139"/>
      <c r="T191" s="139" t="s">
        <v>200</v>
      </c>
      <c r="U191" s="140"/>
    </row>
    <row r="192" spans="2:21" s="127" customFormat="1" ht="43.5" hidden="1" customHeight="1" outlineLevel="1" x14ac:dyDescent="0.5">
      <c r="B192" s="503"/>
      <c r="C192" s="508"/>
      <c r="D192" s="538"/>
      <c r="E192" s="510"/>
      <c r="F192" s="510"/>
      <c r="G192" s="208"/>
      <c r="H192" s="518"/>
      <c r="I192" s="519"/>
      <c r="J192" s="508"/>
      <c r="K192" s="510"/>
      <c r="L192" s="508"/>
      <c r="M192" s="508"/>
      <c r="N192" s="508"/>
      <c r="O192" s="500"/>
      <c r="P192" s="508"/>
      <c r="Q192" s="141" t="s">
        <v>4</v>
      </c>
      <c r="R192" s="142"/>
      <c r="S192" s="139"/>
      <c r="T192" s="139" t="s">
        <v>200</v>
      </c>
      <c r="U192" s="140"/>
    </row>
    <row r="193" spans="2:21" s="127" customFormat="1" ht="43.5" hidden="1" customHeight="1" outlineLevel="1" x14ac:dyDescent="0.5">
      <c r="B193" s="503"/>
      <c r="C193" s="508"/>
      <c r="D193" s="538"/>
      <c r="E193" s="510"/>
      <c r="F193" s="510"/>
      <c r="G193" s="208"/>
      <c r="H193" s="518"/>
      <c r="I193" s="519"/>
      <c r="J193" s="508"/>
      <c r="K193" s="510"/>
      <c r="L193" s="508"/>
      <c r="M193" s="508"/>
      <c r="N193" s="508"/>
      <c r="O193" s="500"/>
      <c r="P193" s="508"/>
      <c r="Q193" s="141" t="s">
        <v>77</v>
      </c>
      <c r="R193" s="142"/>
      <c r="S193" s="139"/>
      <c r="T193" s="139" t="s">
        <v>200</v>
      </c>
      <c r="U193" s="140"/>
    </row>
    <row r="194" spans="2:21" s="127" customFormat="1" ht="43.5" hidden="1" customHeight="1" outlineLevel="1" x14ac:dyDescent="0.5">
      <c r="B194" s="504"/>
      <c r="C194" s="477"/>
      <c r="D194" s="539"/>
      <c r="E194" s="511"/>
      <c r="F194" s="511"/>
      <c r="G194" s="209"/>
      <c r="H194" s="520"/>
      <c r="I194" s="521"/>
      <c r="J194" s="477"/>
      <c r="K194" s="511"/>
      <c r="L194" s="477"/>
      <c r="M194" s="477"/>
      <c r="N194" s="477"/>
      <c r="O194" s="501"/>
      <c r="P194" s="477"/>
      <c r="Q194" s="141" t="s">
        <v>5</v>
      </c>
      <c r="R194" s="142"/>
      <c r="S194" s="139"/>
      <c r="T194" s="139" t="s">
        <v>200</v>
      </c>
      <c r="U194" s="140"/>
    </row>
    <row r="195" spans="2:21" s="127" customFormat="1" ht="43.5" hidden="1" customHeight="1" outlineLevel="1" x14ac:dyDescent="0.5">
      <c r="B195" s="502" t="s">
        <v>1098</v>
      </c>
      <c r="C195" s="476" t="s">
        <v>1082</v>
      </c>
      <c r="D195" s="537" t="s">
        <v>228</v>
      </c>
      <c r="E195" s="527">
        <v>2024</v>
      </c>
      <c r="F195" s="527">
        <v>2025</v>
      </c>
      <c r="G195" s="207"/>
      <c r="H195" s="516" t="s">
        <v>1099</v>
      </c>
      <c r="I195" s="517"/>
      <c r="J195" s="476" t="s">
        <v>1099</v>
      </c>
      <c r="K195" s="527" t="s">
        <v>1084</v>
      </c>
      <c r="L195" s="476" t="s">
        <v>970</v>
      </c>
      <c r="M195" s="476" t="s">
        <v>967</v>
      </c>
      <c r="N195" s="476" t="s">
        <v>967</v>
      </c>
      <c r="O195" s="499" t="s">
        <v>1100</v>
      </c>
      <c r="P195" s="476" t="s">
        <v>962</v>
      </c>
      <c r="Q195" s="141" t="s">
        <v>1</v>
      </c>
      <c r="R195" s="142"/>
      <c r="S195" s="139"/>
      <c r="T195" s="139" t="s">
        <v>200</v>
      </c>
      <c r="U195" s="140"/>
    </row>
    <row r="196" spans="2:21" s="127" customFormat="1" ht="43.5" hidden="1" customHeight="1" outlineLevel="1" x14ac:dyDescent="0.5">
      <c r="B196" s="503"/>
      <c r="C196" s="508"/>
      <c r="D196" s="538"/>
      <c r="E196" s="510"/>
      <c r="F196" s="510"/>
      <c r="G196" s="208"/>
      <c r="H196" s="518"/>
      <c r="I196" s="519"/>
      <c r="J196" s="508"/>
      <c r="K196" s="510"/>
      <c r="L196" s="508"/>
      <c r="M196" s="508"/>
      <c r="N196" s="508"/>
      <c r="O196" s="500"/>
      <c r="P196" s="508"/>
      <c r="Q196" s="141" t="s">
        <v>3</v>
      </c>
      <c r="R196" s="142"/>
      <c r="S196" s="139"/>
      <c r="T196" s="139" t="s">
        <v>200</v>
      </c>
      <c r="U196" s="140"/>
    </row>
    <row r="197" spans="2:21" s="127" customFormat="1" ht="43.5" hidden="1" customHeight="1" outlineLevel="1" x14ac:dyDescent="0.5">
      <c r="B197" s="503"/>
      <c r="C197" s="508"/>
      <c r="D197" s="538"/>
      <c r="E197" s="510"/>
      <c r="F197" s="510"/>
      <c r="G197" s="208"/>
      <c r="H197" s="518"/>
      <c r="I197" s="519"/>
      <c r="J197" s="508"/>
      <c r="K197" s="510"/>
      <c r="L197" s="508"/>
      <c r="M197" s="508"/>
      <c r="N197" s="508"/>
      <c r="O197" s="500"/>
      <c r="P197" s="508"/>
      <c r="Q197" s="141" t="s">
        <v>4</v>
      </c>
      <c r="R197" s="142"/>
      <c r="S197" s="139"/>
      <c r="T197" s="139" t="s">
        <v>200</v>
      </c>
      <c r="U197" s="140"/>
    </row>
    <row r="198" spans="2:21" s="127" customFormat="1" ht="43.5" hidden="1" customHeight="1" outlineLevel="1" x14ac:dyDescent="0.5">
      <c r="B198" s="503"/>
      <c r="C198" s="508"/>
      <c r="D198" s="538"/>
      <c r="E198" s="510"/>
      <c r="F198" s="510"/>
      <c r="G198" s="208"/>
      <c r="H198" s="518"/>
      <c r="I198" s="519"/>
      <c r="J198" s="508"/>
      <c r="K198" s="510"/>
      <c r="L198" s="508"/>
      <c r="M198" s="508"/>
      <c r="N198" s="508"/>
      <c r="O198" s="500"/>
      <c r="P198" s="508"/>
      <c r="Q198" s="141" t="s">
        <v>77</v>
      </c>
      <c r="R198" s="142"/>
      <c r="S198" s="139"/>
      <c r="T198" s="139" t="s">
        <v>200</v>
      </c>
      <c r="U198" s="140"/>
    </row>
    <row r="199" spans="2:21" s="127" customFormat="1" ht="43.5" hidden="1" customHeight="1" outlineLevel="1" x14ac:dyDescent="0.5">
      <c r="B199" s="504"/>
      <c r="C199" s="477"/>
      <c r="D199" s="539"/>
      <c r="E199" s="511"/>
      <c r="F199" s="511"/>
      <c r="G199" s="209"/>
      <c r="H199" s="520"/>
      <c r="I199" s="521"/>
      <c r="J199" s="477"/>
      <c r="K199" s="511"/>
      <c r="L199" s="477"/>
      <c r="M199" s="477"/>
      <c r="N199" s="477"/>
      <c r="O199" s="501"/>
      <c r="P199" s="477"/>
      <c r="Q199" s="141" t="s">
        <v>5</v>
      </c>
      <c r="R199" s="142"/>
      <c r="S199" s="139"/>
      <c r="T199" s="139" t="s">
        <v>200</v>
      </c>
      <c r="U199" s="140"/>
    </row>
    <row r="200" spans="2:21" s="127" customFormat="1" ht="43.5" hidden="1" customHeight="1" outlineLevel="1" x14ac:dyDescent="0.5">
      <c r="B200" s="509" t="s">
        <v>1101</v>
      </c>
      <c r="C200" s="476" t="s">
        <v>967</v>
      </c>
      <c r="D200" s="537" t="s">
        <v>967</v>
      </c>
      <c r="E200" s="515">
        <v>2022</v>
      </c>
      <c r="F200" s="515">
        <v>2023</v>
      </c>
      <c r="G200" s="207"/>
      <c r="H200" s="516" t="s">
        <v>1083</v>
      </c>
      <c r="I200" s="517"/>
      <c r="J200" s="476" t="s">
        <v>1083</v>
      </c>
      <c r="K200" s="515" t="s">
        <v>1084</v>
      </c>
      <c r="L200" s="475" t="s">
        <v>970</v>
      </c>
      <c r="M200" s="475" t="s">
        <v>967</v>
      </c>
      <c r="N200" s="475" t="s">
        <v>967</v>
      </c>
      <c r="O200" s="540" t="s">
        <v>1102</v>
      </c>
      <c r="P200" s="475" t="s">
        <v>962</v>
      </c>
      <c r="Q200" s="141" t="s">
        <v>1</v>
      </c>
      <c r="R200" s="142"/>
      <c r="S200" s="139"/>
      <c r="T200" s="139" t="s">
        <v>200</v>
      </c>
      <c r="U200" s="140"/>
    </row>
    <row r="201" spans="2:21" s="127" customFormat="1" ht="43.5" hidden="1" customHeight="1" outlineLevel="1" x14ac:dyDescent="0.5">
      <c r="B201" s="509"/>
      <c r="C201" s="508"/>
      <c r="D201" s="538"/>
      <c r="E201" s="515"/>
      <c r="F201" s="515"/>
      <c r="G201" s="208"/>
      <c r="H201" s="518"/>
      <c r="I201" s="519"/>
      <c r="J201" s="508"/>
      <c r="K201" s="515"/>
      <c r="L201" s="475"/>
      <c r="M201" s="475"/>
      <c r="N201" s="475"/>
      <c r="O201" s="540"/>
      <c r="P201" s="475"/>
      <c r="Q201" s="141" t="s">
        <v>3</v>
      </c>
      <c r="R201" s="142"/>
      <c r="S201" s="139"/>
      <c r="T201" s="139" t="s">
        <v>200</v>
      </c>
      <c r="U201" s="140"/>
    </row>
    <row r="202" spans="2:21" s="127" customFormat="1" ht="43.5" hidden="1" customHeight="1" outlineLevel="1" x14ac:dyDescent="0.5">
      <c r="B202" s="509"/>
      <c r="C202" s="508"/>
      <c r="D202" s="538"/>
      <c r="E202" s="515"/>
      <c r="F202" s="515"/>
      <c r="G202" s="208"/>
      <c r="H202" s="518"/>
      <c r="I202" s="519"/>
      <c r="J202" s="508"/>
      <c r="K202" s="515"/>
      <c r="L202" s="475"/>
      <c r="M202" s="475"/>
      <c r="N202" s="475"/>
      <c r="O202" s="540"/>
      <c r="P202" s="475"/>
      <c r="Q202" s="141" t="s">
        <v>4</v>
      </c>
      <c r="R202" s="142"/>
      <c r="S202" s="139"/>
      <c r="T202" s="139" t="s">
        <v>200</v>
      </c>
      <c r="U202" s="140"/>
    </row>
    <row r="203" spans="2:21" s="127" customFormat="1" ht="43.5" hidden="1" customHeight="1" outlineLevel="1" x14ac:dyDescent="0.5">
      <c r="B203" s="509"/>
      <c r="C203" s="508"/>
      <c r="D203" s="538"/>
      <c r="E203" s="515"/>
      <c r="F203" s="515"/>
      <c r="G203" s="208"/>
      <c r="H203" s="518"/>
      <c r="I203" s="519"/>
      <c r="J203" s="508"/>
      <c r="K203" s="515"/>
      <c r="L203" s="475"/>
      <c r="M203" s="475"/>
      <c r="N203" s="475"/>
      <c r="O203" s="540"/>
      <c r="P203" s="475"/>
      <c r="Q203" s="141" t="s">
        <v>77</v>
      </c>
      <c r="R203" s="142"/>
      <c r="S203" s="139"/>
      <c r="T203" s="139" t="s">
        <v>200</v>
      </c>
      <c r="U203" s="140"/>
    </row>
    <row r="204" spans="2:21" s="127" customFormat="1" ht="43.5" hidden="1" customHeight="1" outlineLevel="1" x14ac:dyDescent="0.5">
      <c r="B204" s="509"/>
      <c r="C204" s="477"/>
      <c r="D204" s="539"/>
      <c r="E204" s="515"/>
      <c r="F204" s="515"/>
      <c r="G204" s="209"/>
      <c r="H204" s="520"/>
      <c r="I204" s="521"/>
      <c r="J204" s="477"/>
      <c r="K204" s="515"/>
      <c r="L204" s="475"/>
      <c r="M204" s="475"/>
      <c r="N204" s="475"/>
      <c r="O204" s="540"/>
      <c r="P204" s="475"/>
      <c r="Q204" s="141" t="s">
        <v>5</v>
      </c>
      <c r="R204" s="142"/>
      <c r="S204" s="139"/>
      <c r="T204" s="139" t="s">
        <v>200</v>
      </c>
      <c r="U204" s="140"/>
    </row>
    <row r="205" spans="2:21" s="127" customFormat="1" ht="43.5" hidden="1" customHeight="1" outlineLevel="1" x14ac:dyDescent="0.5">
      <c r="B205" s="509" t="s">
        <v>1103</v>
      </c>
      <c r="C205" s="476" t="s">
        <v>1104</v>
      </c>
      <c r="D205" s="537" t="s">
        <v>1105</v>
      </c>
      <c r="E205" s="515">
        <v>2023</v>
      </c>
      <c r="F205" s="515">
        <v>2024</v>
      </c>
      <c r="G205" s="207"/>
      <c r="H205" s="516" t="s">
        <v>1090</v>
      </c>
      <c r="I205" s="517"/>
      <c r="J205" s="476" t="s">
        <v>1090</v>
      </c>
      <c r="K205" s="515" t="s">
        <v>1084</v>
      </c>
      <c r="L205" s="475" t="s">
        <v>970</v>
      </c>
      <c r="M205" s="475" t="s">
        <v>967</v>
      </c>
      <c r="N205" s="475" t="s">
        <v>967</v>
      </c>
      <c r="O205" s="540" t="s">
        <v>1106</v>
      </c>
      <c r="P205" s="475" t="s">
        <v>962</v>
      </c>
      <c r="Q205" s="141" t="s">
        <v>1</v>
      </c>
      <c r="R205" s="142"/>
      <c r="S205" s="139"/>
      <c r="T205" s="139" t="s">
        <v>200</v>
      </c>
      <c r="U205" s="140"/>
    </row>
    <row r="206" spans="2:21" s="127" customFormat="1" ht="43.5" hidden="1" customHeight="1" outlineLevel="1" x14ac:dyDescent="0.5">
      <c r="B206" s="509"/>
      <c r="C206" s="508"/>
      <c r="D206" s="538"/>
      <c r="E206" s="515"/>
      <c r="F206" s="515"/>
      <c r="G206" s="208"/>
      <c r="H206" s="518"/>
      <c r="I206" s="519"/>
      <c r="J206" s="508"/>
      <c r="K206" s="515"/>
      <c r="L206" s="475"/>
      <c r="M206" s="475"/>
      <c r="N206" s="475"/>
      <c r="O206" s="540"/>
      <c r="P206" s="475"/>
      <c r="Q206" s="141" t="s">
        <v>3</v>
      </c>
      <c r="R206" s="142"/>
      <c r="S206" s="139"/>
      <c r="T206" s="139" t="s">
        <v>200</v>
      </c>
      <c r="U206" s="140"/>
    </row>
    <row r="207" spans="2:21" s="127" customFormat="1" ht="43.5" hidden="1" customHeight="1" outlineLevel="1" x14ac:dyDescent="0.5">
      <c r="B207" s="509"/>
      <c r="C207" s="508"/>
      <c r="D207" s="538"/>
      <c r="E207" s="515"/>
      <c r="F207" s="515"/>
      <c r="G207" s="208"/>
      <c r="H207" s="518"/>
      <c r="I207" s="519"/>
      <c r="J207" s="508"/>
      <c r="K207" s="515"/>
      <c r="L207" s="475"/>
      <c r="M207" s="475"/>
      <c r="N207" s="475"/>
      <c r="O207" s="540"/>
      <c r="P207" s="475"/>
      <c r="Q207" s="141" t="s">
        <v>4</v>
      </c>
      <c r="R207" s="142"/>
      <c r="S207" s="139"/>
      <c r="T207" s="139" t="s">
        <v>200</v>
      </c>
      <c r="U207" s="140"/>
    </row>
    <row r="208" spans="2:21" s="127" customFormat="1" ht="43.5" hidden="1" customHeight="1" outlineLevel="1" x14ac:dyDescent="0.5">
      <c r="B208" s="509"/>
      <c r="C208" s="508"/>
      <c r="D208" s="538"/>
      <c r="E208" s="515"/>
      <c r="F208" s="515"/>
      <c r="G208" s="208"/>
      <c r="H208" s="518"/>
      <c r="I208" s="519"/>
      <c r="J208" s="508"/>
      <c r="K208" s="515"/>
      <c r="L208" s="475"/>
      <c r="M208" s="475"/>
      <c r="N208" s="475"/>
      <c r="O208" s="540"/>
      <c r="P208" s="475"/>
      <c r="Q208" s="141" t="s">
        <v>77</v>
      </c>
      <c r="R208" s="142"/>
      <c r="S208" s="139"/>
      <c r="T208" s="139" t="s">
        <v>200</v>
      </c>
      <c r="U208" s="140"/>
    </row>
    <row r="209" spans="2:21" s="127" customFormat="1" ht="43.5" hidden="1" customHeight="1" outlineLevel="1" x14ac:dyDescent="0.5">
      <c r="B209" s="509"/>
      <c r="C209" s="477"/>
      <c r="D209" s="539"/>
      <c r="E209" s="515"/>
      <c r="F209" s="515"/>
      <c r="G209" s="209"/>
      <c r="H209" s="520"/>
      <c r="I209" s="521"/>
      <c r="J209" s="477"/>
      <c r="K209" s="515"/>
      <c r="L209" s="475"/>
      <c r="M209" s="475"/>
      <c r="N209" s="475"/>
      <c r="O209" s="540"/>
      <c r="P209" s="475"/>
      <c r="Q209" s="141" t="s">
        <v>5</v>
      </c>
      <c r="R209" s="142"/>
      <c r="S209" s="139"/>
      <c r="T209" s="139" t="s">
        <v>200</v>
      </c>
      <c r="U209" s="140"/>
    </row>
    <row r="210" spans="2:21" s="127" customFormat="1" ht="43.5" hidden="1" customHeight="1" outlineLevel="1" x14ac:dyDescent="0.5">
      <c r="B210" s="509" t="s">
        <v>989</v>
      </c>
      <c r="C210" s="476" t="s">
        <v>1107</v>
      </c>
      <c r="D210" s="537" t="s">
        <v>367</v>
      </c>
      <c r="E210" s="515">
        <v>2023</v>
      </c>
      <c r="F210" s="515">
        <v>2024</v>
      </c>
      <c r="G210" s="207"/>
      <c r="H210" s="516" t="s">
        <v>1108</v>
      </c>
      <c r="I210" s="517"/>
      <c r="J210" s="476" t="s">
        <v>1083</v>
      </c>
      <c r="K210" s="515" t="s">
        <v>1084</v>
      </c>
      <c r="L210" s="475" t="s">
        <v>970</v>
      </c>
      <c r="M210" s="475" t="s">
        <v>967</v>
      </c>
      <c r="N210" s="475" t="s">
        <v>967</v>
      </c>
      <c r="O210" s="540" t="s">
        <v>1109</v>
      </c>
      <c r="P210" s="475" t="s">
        <v>962</v>
      </c>
      <c r="Q210" s="141" t="s">
        <v>1</v>
      </c>
      <c r="R210" s="142"/>
      <c r="S210" s="139"/>
      <c r="T210" s="139" t="s">
        <v>200</v>
      </c>
      <c r="U210" s="140"/>
    </row>
    <row r="211" spans="2:21" s="127" customFormat="1" ht="43.5" hidden="1" customHeight="1" outlineLevel="1" x14ac:dyDescent="0.5">
      <c r="B211" s="509"/>
      <c r="C211" s="508"/>
      <c r="D211" s="538"/>
      <c r="E211" s="515"/>
      <c r="F211" s="515"/>
      <c r="G211" s="208"/>
      <c r="H211" s="518"/>
      <c r="I211" s="519"/>
      <c r="J211" s="508"/>
      <c r="K211" s="515"/>
      <c r="L211" s="475"/>
      <c r="M211" s="475"/>
      <c r="N211" s="475"/>
      <c r="O211" s="540"/>
      <c r="P211" s="475"/>
      <c r="Q211" s="141" t="s">
        <v>3</v>
      </c>
      <c r="R211" s="142"/>
      <c r="S211" s="139"/>
      <c r="T211" s="139" t="s">
        <v>200</v>
      </c>
      <c r="U211" s="140"/>
    </row>
    <row r="212" spans="2:21" s="127" customFormat="1" ht="43.5" hidden="1" customHeight="1" outlineLevel="1" x14ac:dyDescent="0.5">
      <c r="B212" s="509"/>
      <c r="C212" s="508"/>
      <c r="D212" s="538"/>
      <c r="E212" s="515"/>
      <c r="F212" s="515"/>
      <c r="G212" s="208"/>
      <c r="H212" s="518"/>
      <c r="I212" s="519"/>
      <c r="J212" s="508"/>
      <c r="K212" s="515"/>
      <c r="L212" s="475"/>
      <c r="M212" s="475"/>
      <c r="N212" s="475"/>
      <c r="O212" s="540"/>
      <c r="P212" s="475"/>
      <c r="Q212" s="141" t="s">
        <v>4</v>
      </c>
      <c r="R212" s="142"/>
      <c r="S212" s="139"/>
      <c r="T212" s="139" t="s">
        <v>200</v>
      </c>
      <c r="U212" s="140"/>
    </row>
    <row r="213" spans="2:21" s="127" customFormat="1" ht="43.5" hidden="1" customHeight="1" outlineLevel="1" x14ac:dyDescent="0.5">
      <c r="B213" s="509"/>
      <c r="C213" s="508"/>
      <c r="D213" s="538"/>
      <c r="E213" s="515"/>
      <c r="F213" s="515"/>
      <c r="G213" s="208"/>
      <c r="H213" s="518"/>
      <c r="I213" s="519"/>
      <c r="J213" s="508"/>
      <c r="K213" s="515"/>
      <c r="L213" s="475"/>
      <c r="M213" s="475"/>
      <c r="N213" s="475"/>
      <c r="O213" s="540"/>
      <c r="P213" s="475"/>
      <c r="Q213" s="141" t="s">
        <v>77</v>
      </c>
      <c r="R213" s="142"/>
      <c r="S213" s="139"/>
      <c r="T213" s="139" t="s">
        <v>200</v>
      </c>
      <c r="U213" s="140"/>
    </row>
    <row r="214" spans="2:21" s="127" customFormat="1" ht="43.5" hidden="1" customHeight="1" outlineLevel="1" x14ac:dyDescent="0.5">
      <c r="B214" s="509"/>
      <c r="C214" s="477"/>
      <c r="D214" s="539"/>
      <c r="E214" s="515"/>
      <c r="F214" s="515"/>
      <c r="G214" s="209"/>
      <c r="H214" s="520"/>
      <c r="I214" s="521"/>
      <c r="J214" s="477"/>
      <c r="K214" s="515"/>
      <c r="L214" s="475"/>
      <c r="M214" s="475"/>
      <c r="N214" s="475"/>
      <c r="O214" s="540"/>
      <c r="P214" s="475"/>
      <c r="Q214" s="141" t="s">
        <v>5</v>
      </c>
      <c r="R214" s="142"/>
      <c r="S214" s="139"/>
      <c r="T214" s="139" t="s">
        <v>200</v>
      </c>
      <c r="U214" s="140"/>
    </row>
    <row r="215" spans="2:21" s="127" customFormat="1" ht="43.5" customHeight="1" collapsed="1" x14ac:dyDescent="0.5">
      <c r="B215" s="485" t="s">
        <v>70</v>
      </c>
      <c r="C215" s="486"/>
      <c r="D215" s="486"/>
      <c r="E215" s="486"/>
      <c r="F215" s="486"/>
      <c r="G215" s="486"/>
      <c r="H215" s="486"/>
      <c r="I215" s="486"/>
      <c r="J215" s="486"/>
      <c r="K215" s="486"/>
      <c r="L215" s="486"/>
      <c r="M215" s="486"/>
      <c r="N215" s="486"/>
      <c r="O215" s="487"/>
      <c r="P215" s="494" t="s">
        <v>962</v>
      </c>
      <c r="Q215" s="138" t="s">
        <v>1</v>
      </c>
      <c r="R215" s="139">
        <v>9.999999999922693E-2</v>
      </c>
      <c r="S215" s="139">
        <v>0</v>
      </c>
      <c r="T215" s="139" t="s">
        <v>200</v>
      </c>
      <c r="U215" s="140"/>
    </row>
    <row r="216" spans="2:21" s="127" customFormat="1" ht="43.5" customHeight="1" x14ac:dyDescent="0.5">
      <c r="B216" s="488"/>
      <c r="C216" s="489"/>
      <c r="D216" s="489"/>
      <c r="E216" s="489"/>
      <c r="F216" s="489"/>
      <c r="G216" s="489"/>
      <c r="H216" s="489"/>
      <c r="I216" s="489"/>
      <c r="J216" s="489"/>
      <c r="K216" s="489"/>
      <c r="L216" s="489"/>
      <c r="M216" s="489"/>
      <c r="N216" s="489"/>
      <c r="O216" s="490"/>
      <c r="P216" s="494"/>
      <c r="Q216" s="138" t="s">
        <v>3</v>
      </c>
      <c r="R216" s="139">
        <v>9.999999999922693E-2</v>
      </c>
      <c r="S216" s="139">
        <v>0</v>
      </c>
      <c r="T216" s="139" t="s">
        <v>200</v>
      </c>
      <c r="U216" s="140"/>
    </row>
    <row r="217" spans="2:21" s="127" customFormat="1" ht="43.5" customHeight="1" x14ac:dyDescent="0.5">
      <c r="B217" s="488"/>
      <c r="C217" s="489"/>
      <c r="D217" s="489"/>
      <c r="E217" s="489"/>
      <c r="F217" s="489"/>
      <c r="G217" s="489"/>
      <c r="H217" s="489"/>
      <c r="I217" s="489"/>
      <c r="J217" s="489"/>
      <c r="K217" s="489"/>
      <c r="L217" s="489"/>
      <c r="M217" s="489"/>
      <c r="N217" s="489"/>
      <c r="O217" s="490"/>
      <c r="P217" s="494"/>
      <c r="Q217" s="138" t="s">
        <v>4</v>
      </c>
      <c r="R217" s="139">
        <v>0</v>
      </c>
      <c r="S217" s="139">
        <v>0</v>
      </c>
      <c r="T217" s="139" t="s">
        <v>200</v>
      </c>
      <c r="U217" s="140"/>
    </row>
    <row r="218" spans="2:21" s="127" customFormat="1" ht="43.5" customHeight="1" x14ac:dyDescent="0.5">
      <c r="B218" s="488"/>
      <c r="C218" s="489"/>
      <c r="D218" s="489"/>
      <c r="E218" s="489"/>
      <c r="F218" s="489"/>
      <c r="G218" s="489"/>
      <c r="H218" s="489"/>
      <c r="I218" s="489"/>
      <c r="J218" s="489"/>
      <c r="K218" s="489"/>
      <c r="L218" s="489"/>
      <c r="M218" s="489"/>
      <c r="N218" s="489"/>
      <c r="O218" s="490"/>
      <c r="P218" s="494"/>
      <c r="Q218" s="138" t="s">
        <v>77</v>
      </c>
      <c r="R218" s="139">
        <v>0</v>
      </c>
      <c r="S218" s="139">
        <v>0</v>
      </c>
      <c r="T218" s="139" t="s">
        <v>200</v>
      </c>
      <c r="U218" s="140"/>
    </row>
    <row r="219" spans="2:21" s="127" customFormat="1" ht="43.5" customHeight="1" x14ac:dyDescent="0.5">
      <c r="B219" s="491"/>
      <c r="C219" s="492"/>
      <c r="D219" s="492"/>
      <c r="E219" s="492"/>
      <c r="F219" s="492"/>
      <c r="G219" s="492"/>
      <c r="H219" s="492"/>
      <c r="I219" s="492"/>
      <c r="J219" s="492"/>
      <c r="K219" s="492"/>
      <c r="L219" s="492"/>
      <c r="M219" s="492"/>
      <c r="N219" s="492"/>
      <c r="O219" s="493"/>
      <c r="P219" s="494"/>
      <c r="Q219" s="138" t="s">
        <v>5</v>
      </c>
      <c r="R219" s="139">
        <v>0</v>
      </c>
      <c r="S219" s="139">
        <v>0</v>
      </c>
      <c r="T219" s="139" t="s">
        <v>200</v>
      </c>
      <c r="U219" s="140"/>
    </row>
    <row r="220" spans="2:21" s="127" customFormat="1" ht="43.5" customHeight="1" x14ac:dyDescent="0.5">
      <c r="B220" s="509" t="s">
        <v>1110</v>
      </c>
      <c r="C220" s="476" t="s">
        <v>1111</v>
      </c>
      <c r="D220" s="476">
        <v>350</v>
      </c>
      <c r="E220" s="476">
        <v>2015</v>
      </c>
      <c r="F220" s="476">
        <v>2020</v>
      </c>
      <c r="G220" s="550">
        <v>2020</v>
      </c>
      <c r="H220" s="527" t="s">
        <v>1112</v>
      </c>
      <c r="I220" s="527" t="s">
        <v>1113</v>
      </c>
      <c r="J220" s="527" t="s">
        <v>1114</v>
      </c>
      <c r="K220" s="476" t="s">
        <v>978</v>
      </c>
      <c r="L220" s="476" t="s">
        <v>970</v>
      </c>
      <c r="M220" s="507">
        <v>629482.28</v>
      </c>
      <c r="N220" s="522">
        <v>300412</v>
      </c>
      <c r="O220" s="499" t="s">
        <v>971</v>
      </c>
      <c r="P220" s="475" t="s">
        <v>962</v>
      </c>
      <c r="Q220" s="141" t="s">
        <v>1</v>
      </c>
      <c r="R220" s="142">
        <v>0</v>
      </c>
      <c r="S220" s="142">
        <v>0</v>
      </c>
      <c r="T220" s="139" t="s">
        <v>200</v>
      </c>
      <c r="U220" s="143"/>
    </row>
    <row r="221" spans="2:21" s="127" customFormat="1" ht="43.5" customHeight="1" x14ac:dyDescent="0.5">
      <c r="B221" s="509"/>
      <c r="C221" s="508"/>
      <c r="D221" s="508"/>
      <c r="E221" s="510"/>
      <c r="F221" s="510"/>
      <c r="G221" s="551"/>
      <c r="H221" s="510"/>
      <c r="I221" s="510"/>
      <c r="J221" s="510"/>
      <c r="K221" s="510"/>
      <c r="L221" s="510"/>
      <c r="M221" s="510"/>
      <c r="N221" s="525"/>
      <c r="O221" s="500"/>
      <c r="P221" s="475"/>
      <c r="Q221" s="141" t="s">
        <v>3</v>
      </c>
      <c r="R221" s="142">
        <v>0</v>
      </c>
      <c r="S221" s="142">
        <v>0</v>
      </c>
      <c r="T221" s="139" t="s">
        <v>200</v>
      </c>
      <c r="U221" s="143"/>
    </row>
    <row r="222" spans="2:21" s="127" customFormat="1" ht="43.5" customHeight="1" x14ac:dyDescent="0.5">
      <c r="B222" s="509"/>
      <c r="C222" s="508"/>
      <c r="D222" s="508"/>
      <c r="E222" s="510"/>
      <c r="F222" s="510"/>
      <c r="G222" s="551"/>
      <c r="H222" s="510"/>
      <c r="I222" s="510"/>
      <c r="J222" s="510"/>
      <c r="K222" s="510"/>
      <c r="L222" s="510"/>
      <c r="M222" s="510"/>
      <c r="N222" s="525"/>
      <c r="O222" s="500"/>
      <c r="P222" s="475"/>
      <c r="Q222" s="141" t="s">
        <v>4</v>
      </c>
      <c r="R222" s="142">
        <v>0</v>
      </c>
      <c r="S222" s="142">
        <v>0</v>
      </c>
      <c r="T222" s="139" t="s">
        <v>200</v>
      </c>
      <c r="U222" s="143"/>
    </row>
    <row r="223" spans="2:21" s="127" customFormat="1" ht="43.5" customHeight="1" x14ac:dyDescent="0.5">
      <c r="B223" s="509"/>
      <c r="C223" s="508"/>
      <c r="D223" s="508"/>
      <c r="E223" s="510"/>
      <c r="F223" s="510"/>
      <c r="G223" s="551"/>
      <c r="H223" s="510"/>
      <c r="I223" s="510"/>
      <c r="J223" s="510"/>
      <c r="K223" s="510"/>
      <c r="L223" s="510"/>
      <c r="M223" s="510"/>
      <c r="N223" s="525"/>
      <c r="O223" s="500"/>
      <c r="P223" s="475"/>
      <c r="Q223" s="141" t="s">
        <v>77</v>
      </c>
      <c r="R223" s="142">
        <v>0</v>
      </c>
      <c r="S223" s="142">
        <v>0</v>
      </c>
      <c r="T223" s="139" t="s">
        <v>200</v>
      </c>
      <c r="U223" s="143"/>
    </row>
    <row r="224" spans="2:21" s="127" customFormat="1" ht="43.5" customHeight="1" x14ac:dyDescent="0.5">
      <c r="B224" s="509"/>
      <c r="C224" s="477"/>
      <c r="D224" s="477"/>
      <c r="E224" s="511"/>
      <c r="F224" s="511"/>
      <c r="G224" s="552"/>
      <c r="H224" s="511"/>
      <c r="I224" s="511"/>
      <c r="J224" s="511"/>
      <c r="K224" s="511"/>
      <c r="L224" s="511"/>
      <c r="M224" s="511"/>
      <c r="N224" s="526"/>
      <c r="O224" s="501"/>
      <c r="P224" s="475"/>
      <c r="Q224" s="141" t="s">
        <v>5</v>
      </c>
      <c r="R224" s="142">
        <v>0</v>
      </c>
      <c r="S224" s="142">
        <v>0</v>
      </c>
      <c r="T224" s="139" t="s">
        <v>200</v>
      </c>
      <c r="U224" s="143"/>
    </row>
    <row r="225" spans="2:21" s="127" customFormat="1" ht="43.5" customHeight="1" x14ac:dyDescent="0.5">
      <c r="B225" s="547" t="s">
        <v>1115</v>
      </c>
      <c r="C225" s="476" t="s">
        <v>1116</v>
      </c>
      <c r="D225" s="476" t="s">
        <v>1117</v>
      </c>
      <c r="E225" s="515">
        <v>2019</v>
      </c>
      <c r="F225" s="515" t="s">
        <v>967</v>
      </c>
      <c r="G225" s="534" t="s">
        <v>967</v>
      </c>
      <c r="H225" s="527" t="s">
        <v>967</v>
      </c>
      <c r="I225" s="527" t="s">
        <v>967</v>
      </c>
      <c r="J225" s="527" t="s">
        <v>967</v>
      </c>
      <c r="K225" s="544" t="s">
        <v>986</v>
      </c>
      <c r="L225" s="476" t="s">
        <v>970</v>
      </c>
      <c r="M225" s="515" t="s">
        <v>967</v>
      </c>
      <c r="N225" s="515" t="s">
        <v>967</v>
      </c>
      <c r="O225" s="499" t="s">
        <v>971</v>
      </c>
      <c r="P225" s="476" t="s">
        <v>962</v>
      </c>
      <c r="Q225" s="138" t="s">
        <v>1</v>
      </c>
      <c r="R225" s="142">
        <v>9.999999999922693E-2</v>
      </c>
      <c r="S225" s="142">
        <v>0</v>
      </c>
      <c r="T225" s="512" t="s">
        <v>1118</v>
      </c>
      <c r="U225" s="143"/>
    </row>
    <row r="226" spans="2:21" s="127" customFormat="1" ht="54.75" customHeight="1" x14ac:dyDescent="0.5">
      <c r="B226" s="548"/>
      <c r="C226" s="508"/>
      <c r="D226" s="508"/>
      <c r="E226" s="515"/>
      <c r="F226" s="515"/>
      <c r="G226" s="535"/>
      <c r="H226" s="510"/>
      <c r="I226" s="510"/>
      <c r="J226" s="510"/>
      <c r="K226" s="545"/>
      <c r="L226" s="508"/>
      <c r="M226" s="515"/>
      <c r="N226" s="515"/>
      <c r="O226" s="500"/>
      <c r="P226" s="508"/>
      <c r="Q226" s="138" t="s">
        <v>3</v>
      </c>
      <c r="R226" s="142">
        <v>9.999999999922693E-2</v>
      </c>
      <c r="S226" s="142">
        <v>0</v>
      </c>
      <c r="T226" s="513"/>
      <c r="U226" s="143"/>
    </row>
    <row r="227" spans="2:21" s="127" customFormat="1" ht="43.5" customHeight="1" x14ac:dyDescent="0.5">
      <c r="B227" s="548"/>
      <c r="C227" s="508"/>
      <c r="D227" s="508"/>
      <c r="E227" s="515"/>
      <c r="F227" s="515"/>
      <c r="G227" s="535"/>
      <c r="H227" s="510"/>
      <c r="I227" s="510"/>
      <c r="J227" s="510"/>
      <c r="K227" s="545"/>
      <c r="L227" s="508"/>
      <c r="M227" s="515"/>
      <c r="N227" s="515"/>
      <c r="O227" s="500"/>
      <c r="P227" s="508"/>
      <c r="Q227" s="138" t="s">
        <v>4</v>
      </c>
      <c r="R227" s="142">
        <v>0</v>
      </c>
      <c r="S227" s="142">
        <v>0</v>
      </c>
      <c r="T227" s="513"/>
      <c r="U227" s="143"/>
    </row>
    <row r="228" spans="2:21" s="127" customFormat="1" ht="43.5" customHeight="1" x14ac:dyDescent="0.5">
      <c r="B228" s="548"/>
      <c r="C228" s="508"/>
      <c r="D228" s="508"/>
      <c r="E228" s="515"/>
      <c r="F228" s="515"/>
      <c r="G228" s="535"/>
      <c r="H228" s="510"/>
      <c r="I228" s="510"/>
      <c r="J228" s="510"/>
      <c r="K228" s="545"/>
      <c r="L228" s="508"/>
      <c r="M228" s="515"/>
      <c r="N228" s="515"/>
      <c r="O228" s="500"/>
      <c r="P228" s="508"/>
      <c r="Q228" s="138" t="s">
        <v>77</v>
      </c>
      <c r="R228" s="142">
        <v>0</v>
      </c>
      <c r="S228" s="142">
        <v>0</v>
      </c>
      <c r="T228" s="513"/>
      <c r="U228" s="143"/>
    </row>
    <row r="229" spans="2:21" s="127" customFormat="1" ht="43.5" customHeight="1" x14ac:dyDescent="0.5">
      <c r="B229" s="549"/>
      <c r="C229" s="477"/>
      <c r="D229" s="477"/>
      <c r="E229" s="515"/>
      <c r="F229" s="515"/>
      <c r="G229" s="536"/>
      <c r="H229" s="511"/>
      <c r="I229" s="511"/>
      <c r="J229" s="511"/>
      <c r="K229" s="546"/>
      <c r="L229" s="477"/>
      <c r="M229" s="515"/>
      <c r="N229" s="515"/>
      <c r="O229" s="501"/>
      <c r="P229" s="477"/>
      <c r="Q229" s="138" t="s">
        <v>5</v>
      </c>
      <c r="R229" s="142">
        <v>0</v>
      </c>
      <c r="S229" s="142">
        <v>0</v>
      </c>
      <c r="T229" s="514"/>
      <c r="U229" s="143"/>
    </row>
    <row r="230" spans="2:21" s="127" customFormat="1" ht="43.5" customHeight="1" x14ac:dyDescent="0.5">
      <c r="B230" s="485" t="s">
        <v>109</v>
      </c>
      <c r="C230" s="486"/>
      <c r="D230" s="486"/>
      <c r="E230" s="486"/>
      <c r="F230" s="486"/>
      <c r="G230" s="486"/>
      <c r="H230" s="486"/>
      <c r="I230" s="486"/>
      <c r="J230" s="486"/>
      <c r="K230" s="486"/>
      <c r="L230" s="486"/>
      <c r="M230" s="486"/>
      <c r="N230" s="486"/>
      <c r="O230" s="487"/>
      <c r="P230" s="494" t="s">
        <v>962</v>
      </c>
      <c r="Q230" s="138" t="s">
        <v>1</v>
      </c>
      <c r="R230" s="139">
        <v>64308.5</v>
      </c>
      <c r="S230" s="139">
        <v>2357</v>
      </c>
      <c r="T230" s="139" t="s">
        <v>200</v>
      </c>
      <c r="U230" s="140"/>
    </row>
    <row r="231" spans="2:21" s="127" customFormat="1" ht="43.5" customHeight="1" x14ac:dyDescent="0.5">
      <c r="B231" s="488"/>
      <c r="C231" s="489"/>
      <c r="D231" s="489"/>
      <c r="E231" s="489"/>
      <c r="F231" s="489"/>
      <c r="G231" s="489"/>
      <c r="H231" s="489"/>
      <c r="I231" s="489"/>
      <c r="J231" s="489"/>
      <c r="K231" s="489"/>
      <c r="L231" s="489"/>
      <c r="M231" s="489"/>
      <c r="N231" s="489"/>
      <c r="O231" s="490"/>
      <c r="P231" s="494"/>
      <c r="Q231" s="138" t="s">
        <v>3</v>
      </c>
      <c r="R231" s="139">
        <v>64308.5</v>
      </c>
      <c r="S231" s="139">
        <v>2357</v>
      </c>
      <c r="T231" s="139" t="s">
        <v>200</v>
      </c>
      <c r="U231" s="140"/>
    </row>
    <row r="232" spans="2:21" s="127" customFormat="1" ht="43.5" customHeight="1" x14ac:dyDescent="0.5">
      <c r="B232" s="488"/>
      <c r="C232" s="489"/>
      <c r="D232" s="489"/>
      <c r="E232" s="489"/>
      <c r="F232" s="489"/>
      <c r="G232" s="489"/>
      <c r="H232" s="489"/>
      <c r="I232" s="489"/>
      <c r="J232" s="489"/>
      <c r="K232" s="489"/>
      <c r="L232" s="489"/>
      <c r="M232" s="489"/>
      <c r="N232" s="489"/>
      <c r="O232" s="490"/>
      <c r="P232" s="494"/>
      <c r="Q232" s="138" t="s">
        <v>4</v>
      </c>
      <c r="R232" s="139">
        <v>0</v>
      </c>
      <c r="S232" s="139">
        <v>0</v>
      </c>
      <c r="T232" s="139" t="s">
        <v>200</v>
      </c>
      <c r="U232" s="140"/>
    </row>
    <row r="233" spans="2:21" s="127" customFormat="1" ht="43.5" customHeight="1" x14ac:dyDescent="0.5">
      <c r="B233" s="488"/>
      <c r="C233" s="489"/>
      <c r="D233" s="489"/>
      <c r="E233" s="489"/>
      <c r="F233" s="489"/>
      <c r="G233" s="489"/>
      <c r="H233" s="489"/>
      <c r="I233" s="489"/>
      <c r="J233" s="489"/>
      <c r="K233" s="489"/>
      <c r="L233" s="489"/>
      <c r="M233" s="489"/>
      <c r="N233" s="489"/>
      <c r="O233" s="490"/>
      <c r="P233" s="494"/>
      <c r="Q233" s="138" t="s">
        <v>77</v>
      </c>
      <c r="R233" s="139">
        <v>0</v>
      </c>
      <c r="S233" s="139">
        <v>0</v>
      </c>
      <c r="T233" s="139" t="s">
        <v>200</v>
      </c>
      <c r="U233" s="140"/>
    </row>
    <row r="234" spans="2:21" s="127" customFormat="1" ht="43.5" customHeight="1" x14ac:dyDescent="0.5">
      <c r="B234" s="491"/>
      <c r="C234" s="492"/>
      <c r="D234" s="492"/>
      <c r="E234" s="492"/>
      <c r="F234" s="492"/>
      <c r="G234" s="492"/>
      <c r="H234" s="492"/>
      <c r="I234" s="492"/>
      <c r="J234" s="492"/>
      <c r="K234" s="492"/>
      <c r="L234" s="492"/>
      <c r="M234" s="492"/>
      <c r="N234" s="492"/>
      <c r="O234" s="493"/>
      <c r="P234" s="494"/>
      <c r="Q234" s="138" t="s">
        <v>5</v>
      </c>
      <c r="R234" s="139">
        <v>0</v>
      </c>
      <c r="S234" s="139">
        <v>0</v>
      </c>
      <c r="T234" s="139" t="s">
        <v>200</v>
      </c>
      <c r="U234" s="140"/>
    </row>
    <row r="235" spans="2:21" s="127" customFormat="1" ht="43.5" customHeight="1" x14ac:dyDescent="0.5">
      <c r="B235" s="485" t="s">
        <v>558</v>
      </c>
      <c r="C235" s="486"/>
      <c r="D235" s="486"/>
      <c r="E235" s="486"/>
      <c r="F235" s="486"/>
      <c r="G235" s="486"/>
      <c r="H235" s="486"/>
      <c r="I235" s="486"/>
      <c r="J235" s="486"/>
      <c r="K235" s="486"/>
      <c r="L235" s="486"/>
      <c r="M235" s="486"/>
      <c r="N235" s="486"/>
      <c r="O235" s="487"/>
      <c r="P235" s="494" t="s">
        <v>962</v>
      </c>
      <c r="Q235" s="138" t="s">
        <v>1</v>
      </c>
      <c r="R235" s="139">
        <v>64308.5</v>
      </c>
      <c r="S235" s="139">
        <v>2357</v>
      </c>
      <c r="T235" s="139" t="s">
        <v>200</v>
      </c>
      <c r="U235" s="140"/>
    </row>
    <row r="236" spans="2:21" s="127" customFormat="1" ht="43.5" customHeight="1" x14ac:dyDescent="0.5">
      <c r="B236" s="488"/>
      <c r="C236" s="489"/>
      <c r="D236" s="489"/>
      <c r="E236" s="489"/>
      <c r="F236" s="489"/>
      <c r="G236" s="489"/>
      <c r="H236" s="489"/>
      <c r="I236" s="489"/>
      <c r="J236" s="489"/>
      <c r="K236" s="489"/>
      <c r="L236" s="489"/>
      <c r="M236" s="489"/>
      <c r="N236" s="489"/>
      <c r="O236" s="490"/>
      <c r="P236" s="494"/>
      <c r="Q236" s="138" t="s">
        <v>3</v>
      </c>
      <c r="R236" s="139">
        <v>64308.5</v>
      </c>
      <c r="S236" s="139">
        <v>2357</v>
      </c>
      <c r="T236" s="139" t="s">
        <v>200</v>
      </c>
      <c r="U236" s="140"/>
    </row>
    <row r="237" spans="2:21" s="127" customFormat="1" ht="43.5" customHeight="1" x14ac:dyDescent="0.5">
      <c r="B237" s="488"/>
      <c r="C237" s="489"/>
      <c r="D237" s="489"/>
      <c r="E237" s="489"/>
      <c r="F237" s="489"/>
      <c r="G237" s="489"/>
      <c r="H237" s="489"/>
      <c r="I237" s="489"/>
      <c r="J237" s="489"/>
      <c r="K237" s="489"/>
      <c r="L237" s="489"/>
      <c r="M237" s="489"/>
      <c r="N237" s="489"/>
      <c r="O237" s="490"/>
      <c r="P237" s="494"/>
      <c r="Q237" s="138" t="s">
        <v>4</v>
      </c>
      <c r="R237" s="139">
        <v>0</v>
      </c>
      <c r="S237" s="139">
        <v>0</v>
      </c>
      <c r="T237" s="139" t="s">
        <v>200</v>
      </c>
      <c r="U237" s="140"/>
    </row>
    <row r="238" spans="2:21" s="127" customFormat="1" ht="43.5" customHeight="1" x14ac:dyDescent="0.5">
      <c r="B238" s="488"/>
      <c r="C238" s="489"/>
      <c r="D238" s="489"/>
      <c r="E238" s="489"/>
      <c r="F238" s="489"/>
      <c r="G238" s="489"/>
      <c r="H238" s="489"/>
      <c r="I238" s="489"/>
      <c r="J238" s="489"/>
      <c r="K238" s="489"/>
      <c r="L238" s="489"/>
      <c r="M238" s="489"/>
      <c r="N238" s="489"/>
      <c r="O238" s="490"/>
      <c r="P238" s="494"/>
      <c r="Q238" s="138" t="s">
        <v>77</v>
      </c>
      <c r="R238" s="139">
        <v>0</v>
      </c>
      <c r="S238" s="139">
        <v>0</v>
      </c>
      <c r="T238" s="139" t="s">
        <v>200</v>
      </c>
      <c r="U238" s="140"/>
    </row>
    <row r="239" spans="2:21" s="127" customFormat="1" ht="43.5" customHeight="1" x14ac:dyDescent="0.5">
      <c r="B239" s="491"/>
      <c r="C239" s="492"/>
      <c r="D239" s="492"/>
      <c r="E239" s="492"/>
      <c r="F239" s="492"/>
      <c r="G239" s="492"/>
      <c r="H239" s="492"/>
      <c r="I239" s="492"/>
      <c r="J239" s="492"/>
      <c r="K239" s="492"/>
      <c r="L239" s="492"/>
      <c r="M239" s="492"/>
      <c r="N239" s="492"/>
      <c r="O239" s="493"/>
      <c r="P239" s="494"/>
      <c r="Q239" s="138" t="s">
        <v>5</v>
      </c>
      <c r="R239" s="139">
        <v>0</v>
      </c>
      <c r="S239" s="139">
        <v>0</v>
      </c>
      <c r="T239" s="139" t="s">
        <v>200</v>
      </c>
      <c r="U239" s="140"/>
    </row>
    <row r="240" spans="2:21" s="127" customFormat="1" ht="43.5" customHeight="1" x14ac:dyDescent="0.5">
      <c r="B240" s="509" t="s">
        <v>1119</v>
      </c>
      <c r="C240" s="476" t="s">
        <v>1120</v>
      </c>
      <c r="D240" s="476">
        <v>100</v>
      </c>
      <c r="E240" s="475">
        <v>2018</v>
      </c>
      <c r="F240" s="475">
        <v>2022</v>
      </c>
      <c r="G240" s="550" t="s">
        <v>967</v>
      </c>
      <c r="H240" s="515" t="s">
        <v>1181</v>
      </c>
      <c r="I240" s="515" t="s">
        <v>1181</v>
      </c>
      <c r="J240" s="515" t="s">
        <v>1182</v>
      </c>
      <c r="K240" s="475" t="s">
        <v>978</v>
      </c>
      <c r="L240" s="475" t="s">
        <v>970</v>
      </c>
      <c r="M240" s="554">
        <v>5100000</v>
      </c>
      <c r="N240" s="554">
        <v>5069112.0999999996</v>
      </c>
      <c r="O240" s="499" t="s">
        <v>971</v>
      </c>
      <c r="P240" s="475" t="s">
        <v>962</v>
      </c>
      <c r="Q240" s="141" t="s">
        <v>1</v>
      </c>
      <c r="R240" s="142">
        <v>64308.5</v>
      </c>
      <c r="S240" s="142">
        <v>2537</v>
      </c>
      <c r="T240" s="512" t="s">
        <v>1121</v>
      </c>
      <c r="U240" s="143"/>
    </row>
    <row r="241" spans="2:21" s="127" customFormat="1" ht="52.5" customHeight="1" x14ac:dyDescent="0.5">
      <c r="B241" s="509"/>
      <c r="C241" s="508"/>
      <c r="D241" s="508"/>
      <c r="E241" s="515"/>
      <c r="F241" s="515"/>
      <c r="G241" s="551"/>
      <c r="H241" s="515"/>
      <c r="I241" s="515"/>
      <c r="J241" s="515"/>
      <c r="K241" s="515"/>
      <c r="L241" s="515"/>
      <c r="M241" s="555"/>
      <c r="N241" s="555"/>
      <c r="O241" s="500"/>
      <c r="P241" s="475"/>
      <c r="Q241" s="141" t="s">
        <v>3</v>
      </c>
      <c r="R241" s="142">
        <v>64308.5</v>
      </c>
      <c r="S241" s="142">
        <v>2537.04</v>
      </c>
      <c r="T241" s="513"/>
      <c r="U241" s="143"/>
    </row>
    <row r="242" spans="2:21" s="127" customFormat="1" ht="45.75" customHeight="1" x14ac:dyDescent="0.5">
      <c r="B242" s="509"/>
      <c r="C242" s="508"/>
      <c r="D242" s="508"/>
      <c r="E242" s="515"/>
      <c r="F242" s="515"/>
      <c r="G242" s="551"/>
      <c r="H242" s="515"/>
      <c r="I242" s="515"/>
      <c r="J242" s="515"/>
      <c r="K242" s="515"/>
      <c r="L242" s="515"/>
      <c r="M242" s="555"/>
      <c r="N242" s="555"/>
      <c r="O242" s="500"/>
      <c r="P242" s="475"/>
      <c r="Q242" s="141" t="s">
        <v>4</v>
      </c>
      <c r="R242" s="142">
        <v>0</v>
      </c>
      <c r="S242" s="142">
        <v>0</v>
      </c>
      <c r="T242" s="513"/>
      <c r="U242" s="143"/>
    </row>
    <row r="243" spans="2:21" s="127" customFormat="1" ht="43.5" customHeight="1" x14ac:dyDescent="0.5">
      <c r="B243" s="509"/>
      <c r="C243" s="508"/>
      <c r="D243" s="508"/>
      <c r="E243" s="515"/>
      <c r="F243" s="515"/>
      <c r="G243" s="551"/>
      <c r="H243" s="515"/>
      <c r="I243" s="515"/>
      <c r="J243" s="515"/>
      <c r="K243" s="515"/>
      <c r="L243" s="515"/>
      <c r="M243" s="555"/>
      <c r="N243" s="555"/>
      <c r="O243" s="500"/>
      <c r="P243" s="475"/>
      <c r="Q243" s="141" t="s">
        <v>77</v>
      </c>
      <c r="R243" s="142">
        <v>0</v>
      </c>
      <c r="S243" s="142">
        <v>0</v>
      </c>
      <c r="T243" s="513"/>
      <c r="U243" s="143"/>
    </row>
    <row r="244" spans="2:21" s="127" customFormat="1" ht="43.5" customHeight="1" x14ac:dyDescent="0.5">
      <c r="B244" s="509"/>
      <c r="C244" s="477"/>
      <c r="D244" s="477"/>
      <c r="E244" s="515"/>
      <c r="F244" s="515"/>
      <c r="G244" s="552"/>
      <c r="H244" s="515"/>
      <c r="I244" s="515"/>
      <c r="J244" s="515"/>
      <c r="K244" s="515"/>
      <c r="L244" s="515"/>
      <c r="M244" s="555"/>
      <c r="N244" s="555"/>
      <c r="O244" s="501"/>
      <c r="P244" s="475"/>
      <c r="Q244" s="141" t="s">
        <v>5</v>
      </c>
      <c r="R244" s="142">
        <v>0</v>
      </c>
      <c r="S244" s="142">
        <v>0</v>
      </c>
      <c r="T244" s="514"/>
      <c r="U244" s="145"/>
    </row>
    <row r="245" spans="2:21" x14ac:dyDescent="0.5">
      <c r="B245" s="145"/>
      <c r="C245" s="145"/>
      <c r="D245" s="145"/>
      <c r="E245" s="145"/>
      <c r="F245" s="145"/>
      <c r="G245" s="145"/>
      <c r="H245" s="145"/>
      <c r="I245" s="145"/>
      <c r="J245" s="145"/>
      <c r="K245" s="145"/>
      <c r="L245" s="145"/>
      <c r="M245" s="145"/>
      <c r="N245" s="145"/>
      <c r="O245" s="145"/>
      <c r="P245" s="145"/>
      <c r="Q245" s="145"/>
      <c r="R245" s="128"/>
      <c r="S245" s="146"/>
      <c r="T245" s="146"/>
      <c r="U245" s="146"/>
    </row>
    <row r="246" spans="2:21" hidden="1" x14ac:dyDescent="0.5">
      <c r="B246" s="543"/>
      <c r="C246" s="543"/>
      <c r="D246" s="543"/>
      <c r="E246" s="543"/>
      <c r="F246" s="543"/>
      <c r="G246" s="543"/>
      <c r="H246" s="543"/>
      <c r="I246" s="543"/>
      <c r="J246" s="543"/>
      <c r="K246" s="543"/>
      <c r="L246" s="543"/>
      <c r="M246" s="543"/>
      <c r="N246" s="543"/>
      <c r="O246" s="543"/>
      <c r="P246" s="543"/>
      <c r="Q246" s="543"/>
      <c r="R246" s="128"/>
      <c r="S246" s="147"/>
      <c r="T246" s="147"/>
      <c r="U246" s="147"/>
    </row>
    <row r="247" spans="2:21" x14ac:dyDescent="0.5">
      <c r="B247" s="553" t="s">
        <v>1122</v>
      </c>
      <c r="C247" s="553"/>
      <c r="D247" s="553"/>
      <c r="E247" s="553"/>
      <c r="F247" s="553"/>
      <c r="G247" s="553"/>
      <c r="H247" s="553"/>
      <c r="I247" s="553"/>
      <c r="J247" s="553"/>
      <c r="K247" s="553"/>
      <c r="L247" s="553"/>
      <c r="M247" s="553"/>
      <c r="N247" s="553"/>
      <c r="O247" s="553"/>
      <c r="P247" s="553"/>
      <c r="Q247" s="553"/>
      <c r="R247" s="128"/>
      <c r="S247" s="147"/>
      <c r="T247" s="147"/>
      <c r="U247" s="147"/>
    </row>
    <row r="248" spans="2:21" x14ac:dyDescent="0.5">
      <c r="B248" s="148"/>
      <c r="C248" s="148"/>
      <c r="D248" s="148"/>
      <c r="E248" s="148"/>
      <c r="F248" s="148"/>
      <c r="G248" s="148"/>
      <c r="H248" s="148"/>
      <c r="I248" s="148"/>
      <c r="J248" s="148"/>
      <c r="K248" s="148"/>
      <c r="L248" s="148"/>
      <c r="M248" s="148"/>
      <c r="N248" s="148"/>
      <c r="O248" s="148"/>
      <c r="P248" s="148"/>
      <c r="Q248" s="148"/>
      <c r="R248" s="148"/>
      <c r="S248" s="148"/>
      <c r="T248" s="148"/>
      <c r="U248" s="148"/>
    </row>
    <row r="249" spans="2:21" x14ac:dyDescent="0.5">
      <c r="R249" s="146"/>
    </row>
    <row r="250" spans="2:21" x14ac:dyDescent="0.5">
      <c r="R250" s="149"/>
    </row>
    <row r="251" spans="2:21" x14ac:dyDescent="0.5">
      <c r="R251" s="149"/>
    </row>
  </sheetData>
  <mergeCells count="602">
    <mergeCell ref="G25:G29"/>
    <mergeCell ref="G105:G109"/>
    <mergeCell ref="G145:G149"/>
    <mergeCell ref="G140:G144"/>
    <mergeCell ref="G160:G164"/>
    <mergeCell ref="G150:G154"/>
    <mergeCell ref="G45:G49"/>
    <mergeCell ref="G40:G44"/>
    <mergeCell ref="G60:G64"/>
    <mergeCell ref="G55:G59"/>
    <mergeCell ref="G50:G54"/>
    <mergeCell ref="G100:G104"/>
    <mergeCell ref="G95:G99"/>
    <mergeCell ref="G90:G94"/>
    <mergeCell ref="G85:G89"/>
    <mergeCell ref="G80:G84"/>
    <mergeCell ref="G75:G79"/>
    <mergeCell ref="G70:G74"/>
    <mergeCell ref="G65:G69"/>
    <mergeCell ref="G115:G119"/>
    <mergeCell ref="G130:G134"/>
    <mergeCell ref="B247:Q247"/>
    <mergeCell ref="M240:M244"/>
    <mergeCell ref="N240:N244"/>
    <mergeCell ref="O240:O244"/>
    <mergeCell ref="P240:P244"/>
    <mergeCell ref="C225:C229"/>
    <mergeCell ref="D225:D229"/>
    <mergeCell ref="E225:E229"/>
    <mergeCell ref="F225:F229"/>
    <mergeCell ref="H225:H229"/>
    <mergeCell ref="I225:I229"/>
    <mergeCell ref="J225:J229"/>
    <mergeCell ref="G225:G229"/>
    <mergeCell ref="G240:G244"/>
    <mergeCell ref="O220:O224"/>
    <mergeCell ref="P220:P224"/>
    <mergeCell ref="K220:K224"/>
    <mergeCell ref="L220:L224"/>
    <mergeCell ref="M220:M224"/>
    <mergeCell ref="N220:N224"/>
    <mergeCell ref="G135:G139"/>
    <mergeCell ref="G220:G224"/>
    <mergeCell ref="I220:I224"/>
    <mergeCell ref="J220:J224"/>
    <mergeCell ref="B215:O219"/>
    <mergeCell ref="P215:P219"/>
    <mergeCell ref="B220:B224"/>
    <mergeCell ref="C220:C224"/>
    <mergeCell ref="D220:D224"/>
    <mergeCell ref="E220:E224"/>
    <mergeCell ref="F220:F224"/>
    <mergeCell ref="H220:H224"/>
    <mergeCell ref="L205:L209"/>
    <mergeCell ref="M205:M209"/>
    <mergeCell ref="N205:N209"/>
    <mergeCell ref="O205:O209"/>
    <mergeCell ref="B165:O169"/>
    <mergeCell ref="M140:M144"/>
    <mergeCell ref="T240:T244"/>
    <mergeCell ref="B246:Q246"/>
    <mergeCell ref="H240:H244"/>
    <mergeCell ref="I240:I244"/>
    <mergeCell ref="J240:J244"/>
    <mergeCell ref="K240:K244"/>
    <mergeCell ref="L240:L244"/>
    <mergeCell ref="T225:T229"/>
    <mergeCell ref="B230:O234"/>
    <mergeCell ref="P230:P234"/>
    <mergeCell ref="B235:O239"/>
    <mergeCell ref="P235:P239"/>
    <mergeCell ref="B240:B244"/>
    <mergeCell ref="C240:C244"/>
    <mergeCell ref="D240:D244"/>
    <mergeCell ref="E240:E244"/>
    <mergeCell ref="F240:F244"/>
    <mergeCell ref="K225:K229"/>
    <mergeCell ref="L225:L229"/>
    <mergeCell ref="M225:M229"/>
    <mergeCell ref="N225:N229"/>
    <mergeCell ref="O225:O229"/>
    <mergeCell ref="P225:P229"/>
    <mergeCell ref="B225:B229"/>
    <mergeCell ref="P205:P209"/>
    <mergeCell ref="B210:B214"/>
    <mergeCell ref="C210:C214"/>
    <mergeCell ref="D210:D214"/>
    <mergeCell ref="E210:E214"/>
    <mergeCell ref="F210:F214"/>
    <mergeCell ref="O210:O214"/>
    <mergeCell ref="P210:P214"/>
    <mergeCell ref="B205:B209"/>
    <mergeCell ref="C205:C209"/>
    <mergeCell ref="D205:D209"/>
    <mergeCell ref="E205:E209"/>
    <mergeCell ref="F205:F209"/>
    <mergeCell ref="H205:I209"/>
    <mergeCell ref="J205:J209"/>
    <mergeCell ref="K205:K209"/>
    <mergeCell ref="H210:I214"/>
    <mergeCell ref="J210:J214"/>
    <mergeCell ref="K210:K214"/>
    <mergeCell ref="L210:L214"/>
    <mergeCell ref="M210:M214"/>
    <mergeCell ref="N210:N214"/>
    <mergeCell ref="P195:P199"/>
    <mergeCell ref="B200:B204"/>
    <mergeCell ref="C200:C204"/>
    <mergeCell ref="D200:D204"/>
    <mergeCell ref="E200:E204"/>
    <mergeCell ref="F200:F204"/>
    <mergeCell ref="O200:O204"/>
    <mergeCell ref="P200:P204"/>
    <mergeCell ref="L200:L204"/>
    <mergeCell ref="M200:M204"/>
    <mergeCell ref="N200:N204"/>
    <mergeCell ref="B195:B199"/>
    <mergeCell ref="C195:C199"/>
    <mergeCell ref="D195:D199"/>
    <mergeCell ref="E195:E199"/>
    <mergeCell ref="F195:F199"/>
    <mergeCell ref="H195:I199"/>
    <mergeCell ref="N185:N189"/>
    <mergeCell ref="O185:O189"/>
    <mergeCell ref="H200:I204"/>
    <mergeCell ref="J200:J204"/>
    <mergeCell ref="K200:K204"/>
    <mergeCell ref="L195:L199"/>
    <mergeCell ref="M195:M199"/>
    <mergeCell ref="N195:N199"/>
    <mergeCell ref="O195:O199"/>
    <mergeCell ref="J185:J189"/>
    <mergeCell ref="K185:K189"/>
    <mergeCell ref="J195:J199"/>
    <mergeCell ref="K195:K199"/>
    <mergeCell ref="H190:I194"/>
    <mergeCell ref="J190:J194"/>
    <mergeCell ref="K190:K194"/>
    <mergeCell ref="L185:L189"/>
    <mergeCell ref="M185:M189"/>
    <mergeCell ref="N180:N184"/>
    <mergeCell ref="B175:B179"/>
    <mergeCell ref="C175:C179"/>
    <mergeCell ref="D175:D179"/>
    <mergeCell ref="E175:E179"/>
    <mergeCell ref="F175:F179"/>
    <mergeCell ref="H175:I179"/>
    <mergeCell ref="P185:P189"/>
    <mergeCell ref="B190:B194"/>
    <mergeCell ref="C190:C194"/>
    <mergeCell ref="D190:D194"/>
    <mergeCell ref="E190:E194"/>
    <mergeCell ref="F190:F194"/>
    <mergeCell ref="O190:O194"/>
    <mergeCell ref="P190:P194"/>
    <mergeCell ref="L190:L194"/>
    <mergeCell ref="M190:M194"/>
    <mergeCell ref="N190:N194"/>
    <mergeCell ref="B185:B189"/>
    <mergeCell ref="C185:C189"/>
    <mergeCell ref="D185:D189"/>
    <mergeCell ref="E185:E189"/>
    <mergeCell ref="F185:F189"/>
    <mergeCell ref="H185:I189"/>
    <mergeCell ref="P165:P169"/>
    <mergeCell ref="B170:B174"/>
    <mergeCell ref="C170:C174"/>
    <mergeCell ref="D170:D174"/>
    <mergeCell ref="E170:E174"/>
    <mergeCell ref="F170:F174"/>
    <mergeCell ref="H180:I184"/>
    <mergeCell ref="J180:J184"/>
    <mergeCell ref="K180:K184"/>
    <mergeCell ref="L175:L179"/>
    <mergeCell ref="M175:M179"/>
    <mergeCell ref="N175:N179"/>
    <mergeCell ref="O175:O179"/>
    <mergeCell ref="P175:P179"/>
    <mergeCell ref="B180:B184"/>
    <mergeCell ref="C180:C184"/>
    <mergeCell ref="D180:D184"/>
    <mergeCell ref="E180:E184"/>
    <mergeCell ref="F180:F184"/>
    <mergeCell ref="O180:O184"/>
    <mergeCell ref="P180:P184"/>
    <mergeCell ref="L180:L184"/>
    <mergeCell ref="M180:M184"/>
    <mergeCell ref="O170:O174"/>
    <mergeCell ref="P170:P174"/>
    <mergeCell ref="L170:L174"/>
    <mergeCell ref="M170:M174"/>
    <mergeCell ref="N170:N174"/>
    <mergeCell ref="J175:J179"/>
    <mergeCell ref="K175:K179"/>
    <mergeCell ref="H170:I174"/>
    <mergeCell ref="J170:J174"/>
    <mergeCell ref="K170:K174"/>
    <mergeCell ref="P155:P159"/>
    <mergeCell ref="B160:B164"/>
    <mergeCell ref="C160:C164"/>
    <mergeCell ref="D160:D164"/>
    <mergeCell ref="E160:E164"/>
    <mergeCell ref="F160:F164"/>
    <mergeCell ref="N160:N164"/>
    <mergeCell ref="O160:O164"/>
    <mergeCell ref="P160:P164"/>
    <mergeCell ref="B155:B159"/>
    <mergeCell ref="E155:E159"/>
    <mergeCell ref="F155:F159"/>
    <mergeCell ref="J155:J159"/>
    <mergeCell ref="K155:K159"/>
    <mergeCell ref="L155:L159"/>
    <mergeCell ref="M155:M159"/>
    <mergeCell ref="N155:N159"/>
    <mergeCell ref="O155:O159"/>
    <mergeCell ref="H160:H164"/>
    <mergeCell ref="I160:I164"/>
    <mergeCell ref="J160:J164"/>
    <mergeCell ref="K160:K164"/>
    <mergeCell ref="L160:L164"/>
    <mergeCell ref="M160:M164"/>
    <mergeCell ref="T145:T149"/>
    <mergeCell ref="B150:B154"/>
    <mergeCell ref="C150:C154"/>
    <mergeCell ref="D150:D154"/>
    <mergeCell ref="E150:E154"/>
    <mergeCell ref="F150:F154"/>
    <mergeCell ref="H150:I154"/>
    <mergeCell ref="J150:J154"/>
    <mergeCell ref="K150:K154"/>
    <mergeCell ref="J145:J149"/>
    <mergeCell ref="K145:K149"/>
    <mergeCell ref="L145:L149"/>
    <mergeCell ref="M145:M149"/>
    <mergeCell ref="N145:N149"/>
    <mergeCell ref="O145:O149"/>
    <mergeCell ref="L150:L154"/>
    <mergeCell ref="M150:M154"/>
    <mergeCell ref="N150:N154"/>
    <mergeCell ref="O150:O154"/>
    <mergeCell ref="P150:P154"/>
    <mergeCell ref="N140:N144"/>
    <mergeCell ref="O140:O144"/>
    <mergeCell ref="P140:P144"/>
    <mergeCell ref="B145:B149"/>
    <mergeCell ref="C145:C149"/>
    <mergeCell ref="D145:D149"/>
    <mergeCell ref="E145:E149"/>
    <mergeCell ref="F145:F149"/>
    <mergeCell ref="H145:I149"/>
    <mergeCell ref="P145:P149"/>
    <mergeCell ref="B140:B144"/>
    <mergeCell ref="C140:C144"/>
    <mergeCell ref="D140:D144"/>
    <mergeCell ref="E140:E144"/>
    <mergeCell ref="F140:F144"/>
    <mergeCell ref="H140:I144"/>
    <mergeCell ref="J140:J144"/>
    <mergeCell ref="K140:K144"/>
    <mergeCell ref="L140:L144"/>
    <mergeCell ref="T130:T134"/>
    <mergeCell ref="B135:B139"/>
    <mergeCell ref="C135:C139"/>
    <mergeCell ref="D135:D139"/>
    <mergeCell ref="E135:E139"/>
    <mergeCell ref="F135:F139"/>
    <mergeCell ref="H135:H139"/>
    <mergeCell ref="I135:I139"/>
    <mergeCell ref="J135:J139"/>
    <mergeCell ref="K130:K134"/>
    <mergeCell ref="L130:L134"/>
    <mergeCell ref="M130:M134"/>
    <mergeCell ref="N130:N134"/>
    <mergeCell ref="O130:O134"/>
    <mergeCell ref="P130:P134"/>
    <mergeCell ref="T135:T139"/>
    <mergeCell ref="K135:K139"/>
    <mergeCell ref="L135:L139"/>
    <mergeCell ref="M135:M139"/>
    <mergeCell ref="N135:N139"/>
    <mergeCell ref="O135:O139"/>
    <mergeCell ref="P135:P139"/>
    <mergeCell ref="B130:B134"/>
    <mergeCell ref="C130:C134"/>
    <mergeCell ref="D130:D134"/>
    <mergeCell ref="E130:E134"/>
    <mergeCell ref="F130:F134"/>
    <mergeCell ref="H130:I134"/>
    <mergeCell ref="J130:J134"/>
    <mergeCell ref="I125:I129"/>
    <mergeCell ref="J125:J129"/>
    <mergeCell ref="T120:T124"/>
    <mergeCell ref="B125:B129"/>
    <mergeCell ref="C125:C129"/>
    <mergeCell ref="D125:D129"/>
    <mergeCell ref="E125:E129"/>
    <mergeCell ref="F125:F129"/>
    <mergeCell ref="H125:H129"/>
    <mergeCell ref="I120:I124"/>
    <mergeCell ref="J120:J124"/>
    <mergeCell ref="K120:K124"/>
    <mergeCell ref="L120:L124"/>
    <mergeCell ref="M120:M124"/>
    <mergeCell ref="N120:N124"/>
    <mergeCell ref="O125:O129"/>
    <mergeCell ref="P125:P129"/>
    <mergeCell ref="K125:K129"/>
    <mergeCell ref="L125:L129"/>
    <mergeCell ref="M125:M129"/>
    <mergeCell ref="N125:N129"/>
    <mergeCell ref="P115:P119"/>
    <mergeCell ref="B120:B124"/>
    <mergeCell ref="C120:C124"/>
    <mergeCell ref="D120:D124"/>
    <mergeCell ref="E120:E124"/>
    <mergeCell ref="F120:F124"/>
    <mergeCell ref="H120:H124"/>
    <mergeCell ref="H115:H119"/>
    <mergeCell ref="I115:I119"/>
    <mergeCell ref="J115:J119"/>
    <mergeCell ref="K115:K119"/>
    <mergeCell ref="L115:L119"/>
    <mergeCell ref="M115:M119"/>
    <mergeCell ref="O120:O124"/>
    <mergeCell ref="P120:P124"/>
    <mergeCell ref="G120:G124"/>
    <mergeCell ref="G125:G129"/>
    <mergeCell ref="N110:N114"/>
    <mergeCell ref="O110:O114"/>
    <mergeCell ref="P110:P114"/>
    <mergeCell ref="T110:T114"/>
    <mergeCell ref="B115:B119"/>
    <mergeCell ref="C115:C119"/>
    <mergeCell ref="D115:D119"/>
    <mergeCell ref="E115:E119"/>
    <mergeCell ref="F115:F119"/>
    <mergeCell ref="H110:H114"/>
    <mergeCell ref="I110:I114"/>
    <mergeCell ref="J110:J114"/>
    <mergeCell ref="K110:K114"/>
    <mergeCell ref="L110:L114"/>
    <mergeCell ref="M110:M114"/>
    <mergeCell ref="B110:B114"/>
    <mergeCell ref="C110:C114"/>
    <mergeCell ref="D110:D114"/>
    <mergeCell ref="E110:E114"/>
    <mergeCell ref="F110:F114"/>
    <mergeCell ref="N115:N119"/>
    <mergeCell ref="O115:O119"/>
    <mergeCell ref="G110:G114"/>
    <mergeCell ref="L105:L109"/>
    <mergeCell ref="M105:M109"/>
    <mergeCell ref="N105:N109"/>
    <mergeCell ref="O105:O109"/>
    <mergeCell ref="P105:P109"/>
    <mergeCell ref="T105:T109"/>
    <mergeCell ref="T100:T104"/>
    <mergeCell ref="B105:B109"/>
    <mergeCell ref="C105:C109"/>
    <mergeCell ref="D105:D109"/>
    <mergeCell ref="E105:E109"/>
    <mergeCell ref="F105:F109"/>
    <mergeCell ref="J105:J109"/>
    <mergeCell ref="K105:K109"/>
    <mergeCell ref="K100:K104"/>
    <mergeCell ref="L100:L104"/>
    <mergeCell ref="M100:M104"/>
    <mergeCell ref="N100:N104"/>
    <mergeCell ref="O100:O104"/>
    <mergeCell ref="P100:P104"/>
    <mergeCell ref="H105:I109"/>
    <mergeCell ref="B100:B104"/>
    <mergeCell ref="C100:C104"/>
    <mergeCell ref="D100:D104"/>
    <mergeCell ref="E100:E104"/>
    <mergeCell ref="F100:F104"/>
    <mergeCell ref="H100:I104"/>
    <mergeCell ref="J100:J104"/>
    <mergeCell ref="K95:K99"/>
    <mergeCell ref="L95:L99"/>
    <mergeCell ref="M95:M99"/>
    <mergeCell ref="N95:N99"/>
    <mergeCell ref="O95:O99"/>
    <mergeCell ref="P95:P99"/>
    <mergeCell ref="P90:P94"/>
    <mergeCell ref="T90:T94"/>
    <mergeCell ref="B95:B99"/>
    <mergeCell ref="C95:C99"/>
    <mergeCell ref="D95:D99"/>
    <mergeCell ref="E95:E99"/>
    <mergeCell ref="F95:F99"/>
    <mergeCell ref="H95:H99"/>
    <mergeCell ref="I95:I99"/>
    <mergeCell ref="J95:J99"/>
    <mergeCell ref="J90:J94"/>
    <mergeCell ref="K90:K94"/>
    <mergeCell ref="L90:L94"/>
    <mergeCell ref="M90:M94"/>
    <mergeCell ref="N90:N94"/>
    <mergeCell ref="O90:O94"/>
    <mergeCell ref="B85:B89"/>
    <mergeCell ref="C85:C89"/>
    <mergeCell ref="D85:D89"/>
    <mergeCell ref="E85:E89"/>
    <mergeCell ref="F85:F89"/>
    <mergeCell ref="N85:N89"/>
    <mergeCell ref="O85:O89"/>
    <mergeCell ref="P85:P89"/>
    <mergeCell ref="B90:B94"/>
    <mergeCell ref="C90:C94"/>
    <mergeCell ref="D90:D94"/>
    <mergeCell ref="E90:E94"/>
    <mergeCell ref="F90:F94"/>
    <mergeCell ref="H90:H94"/>
    <mergeCell ref="I90:I94"/>
    <mergeCell ref="H85:H89"/>
    <mergeCell ref="I85:I89"/>
    <mergeCell ref="J85:J89"/>
    <mergeCell ref="K85:K89"/>
    <mergeCell ref="L85:L89"/>
    <mergeCell ref="M85:M89"/>
    <mergeCell ref="T75:T79"/>
    <mergeCell ref="B80:B84"/>
    <mergeCell ref="C80:C84"/>
    <mergeCell ref="D80:D84"/>
    <mergeCell ref="E80:E84"/>
    <mergeCell ref="F80:F84"/>
    <mergeCell ref="H80:H84"/>
    <mergeCell ref="I80:I84"/>
    <mergeCell ref="J80:J84"/>
    <mergeCell ref="K80:K84"/>
    <mergeCell ref="K75:K79"/>
    <mergeCell ref="L75:L79"/>
    <mergeCell ref="M75:M79"/>
    <mergeCell ref="N75:N79"/>
    <mergeCell ref="O75:O79"/>
    <mergeCell ref="P75:P79"/>
    <mergeCell ref="L80:L84"/>
    <mergeCell ref="M80:M84"/>
    <mergeCell ref="N80:N84"/>
    <mergeCell ref="O80:O84"/>
    <mergeCell ref="P80:P84"/>
    <mergeCell ref="O70:O74"/>
    <mergeCell ref="P70:P74"/>
    <mergeCell ref="B75:B79"/>
    <mergeCell ref="C75:C79"/>
    <mergeCell ref="D75:D79"/>
    <mergeCell ref="E75:E79"/>
    <mergeCell ref="F75:F79"/>
    <mergeCell ref="H75:H79"/>
    <mergeCell ref="I75:I79"/>
    <mergeCell ref="J75:J79"/>
    <mergeCell ref="I70:I74"/>
    <mergeCell ref="J70:J74"/>
    <mergeCell ref="K70:K74"/>
    <mergeCell ref="L70:L74"/>
    <mergeCell ref="M70:M74"/>
    <mergeCell ref="N70:N74"/>
    <mergeCell ref="B70:B74"/>
    <mergeCell ref="C70:C74"/>
    <mergeCell ref="D70:D74"/>
    <mergeCell ref="E70:E74"/>
    <mergeCell ref="F70:F74"/>
    <mergeCell ref="H70:H74"/>
    <mergeCell ref="L65:L69"/>
    <mergeCell ref="M65:M69"/>
    <mergeCell ref="N65:N69"/>
    <mergeCell ref="O65:O69"/>
    <mergeCell ref="P65:P69"/>
    <mergeCell ref="T65:T69"/>
    <mergeCell ref="T60:T64"/>
    <mergeCell ref="B65:B69"/>
    <mergeCell ref="C65:C69"/>
    <mergeCell ref="D65:D69"/>
    <mergeCell ref="E65:E69"/>
    <mergeCell ref="F65:F69"/>
    <mergeCell ref="H65:H69"/>
    <mergeCell ref="I65:I69"/>
    <mergeCell ref="J65:J69"/>
    <mergeCell ref="K65:K69"/>
    <mergeCell ref="K60:K64"/>
    <mergeCell ref="L60:L64"/>
    <mergeCell ref="M60:M64"/>
    <mergeCell ref="N60:N64"/>
    <mergeCell ref="O60:O64"/>
    <mergeCell ref="P60:P64"/>
    <mergeCell ref="O55:O59"/>
    <mergeCell ref="P55:P59"/>
    <mergeCell ref="T55:T59"/>
    <mergeCell ref="B60:B64"/>
    <mergeCell ref="C60:C64"/>
    <mergeCell ref="D60:D64"/>
    <mergeCell ref="E60:E64"/>
    <mergeCell ref="F60:F64"/>
    <mergeCell ref="H60:I64"/>
    <mergeCell ref="J60:J64"/>
    <mergeCell ref="I55:I59"/>
    <mergeCell ref="J55:J59"/>
    <mergeCell ref="K55:K59"/>
    <mergeCell ref="L55:L59"/>
    <mergeCell ref="M55:M59"/>
    <mergeCell ref="N55:N59"/>
    <mergeCell ref="B55:B59"/>
    <mergeCell ref="C55:C59"/>
    <mergeCell ref="D55:D59"/>
    <mergeCell ref="E55:E59"/>
    <mergeCell ref="F55:F59"/>
    <mergeCell ref="H55:H59"/>
    <mergeCell ref="M50:M54"/>
    <mergeCell ref="N50:N54"/>
    <mergeCell ref="O50:O54"/>
    <mergeCell ref="P50:P54"/>
    <mergeCell ref="P45:P49"/>
    <mergeCell ref="T45:T49"/>
    <mergeCell ref="B50:B54"/>
    <mergeCell ref="C50:C54"/>
    <mergeCell ref="D50:D54"/>
    <mergeCell ref="E50:E54"/>
    <mergeCell ref="F50:F54"/>
    <mergeCell ref="H50:H54"/>
    <mergeCell ref="I50:I54"/>
    <mergeCell ref="J50:J54"/>
    <mergeCell ref="J45:J49"/>
    <mergeCell ref="K45:K49"/>
    <mergeCell ref="L45:L49"/>
    <mergeCell ref="M45:M49"/>
    <mergeCell ref="N45:N49"/>
    <mergeCell ref="O45:O49"/>
    <mergeCell ref="K50:K54"/>
    <mergeCell ref="L50:L54"/>
    <mergeCell ref="T40:T44"/>
    <mergeCell ref="B45:B49"/>
    <mergeCell ref="C45:C49"/>
    <mergeCell ref="D45:D49"/>
    <mergeCell ref="E45:E49"/>
    <mergeCell ref="F45:F49"/>
    <mergeCell ref="H45:H49"/>
    <mergeCell ref="I45:I49"/>
    <mergeCell ref="I40:I44"/>
    <mergeCell ref="J40:J44"/>
    <mergeCell ref="K40:K44"/>
    <mergeCell ref="L40:L44"/>
    <mergeCell ref="M40:M44"/>
    <mergeCell ref="N40:N44"/>
    <mergeCell ref="P35:P39"/>
    <mergeCell ref="B40:B44"/>
    <mergeCell ref="C40:C44"/>
    <mergeCell ref="D40:D44"/>
    <mergeCell ref="E40:E44"/>
    <mergeCell ref="F40:F44"/>
    <mergeCell ref="H40:H44"/>
    <mergeCell ref="O40:O44"/>
    <mergeCell ref="P40:P44"/>
    <mergeCell ref="B35:O39"/>
    <mergeCell ref="O25:O29"/>
    <mergeCell ref="P25:P29"/>
    <mergeCell ref="B30:B34"/>
    <mergeCell ref="E30:E34"/>
    <mergeCell ref="F30:F34"/>
    <mergeCell ref="J30:J34"/>
    <mergeCell ref="K30:K34"/>
    <mergeCell ref="L30:L34"/>
    <mergeCell ref="M30:M34"/>
    <mergeCell ref="N30:N34"/>
    <mergeCell ref="I25:I29"/>
    <mergeCell ref="J25:J29"/>
    <mergeCell ref="K25:K29"/>
    <mergeCell ref="L25:L29"/>
    <mergeCell ref="M25:M29"/>
    <mergeCell ref="N25:N29"/>
    <mergeCell ref="B25:B29"/>
    <mergeCell ref="C25:C29"/>
    <mergeCell ref="D25:D29"/>
    <mergeCell ref="E25:E29"/>
    <mergeCell ref="F25:F29"/>
    <mergeCell ref="H25:H29"/>
    <mergeCell ref="O30:O34"/>
    <mergeCell ref="P30:P34"/>
    <mergeCell ref="B15:O19"/>
    <mergeCell ref="P15:P19"/>
    <mergeCell ref="B20:O24"/>
    <mergeCell ref="P20:P24"/>
    <mergeCell ref="T20:T24"/>
    <mergeCell ref="K7:K8"/>
    <mergeCell ref="L7:L8"/>
    <mergeCell ref="M7:M8"/>
    <mergeCell ref="N7:N8"/>
    <mergeCell ref="O7:O8"/>
    <mergeCell ref="P7:P8"/>
    <mergeCell ref="P10:P14"/>
    <mergeCell ref="B10:O14"/>
    <mergeCell ref="R1:T1"/>
    <mergeCell ref="B5:T5"/>
    <mergeCell ref="B7:B8"/>
    <mergeCell ref="C7:D7"/>
    <mergeCell ref="E7:E8"/>
    <mergeCell ref="F7:F8"/>
    <mergeCell ref="G7:G8"/>
    <mergeCell ref="H7:J7"/>
    <mergeCell ref="Q7:Q8"/>
    <mergeCell ref="R7:S7"/>
    <mergeCell ref="T7:T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6"/>
  <sheetViews>
    <sheetView workbookViewId="0">
      <selection activeCell="M19" sqref="M19"/>
    </sheetView>
  </sheetViews>
  <sheetFormatPr defaultColWidth="9.140625" defaultRowHeight="12.75" x14ac:dyDescent="0.2"/>
  <cols>
    <col min="1" max="1" width="33.42578125" style="168" customWidth="1"/>
    <col min="2" max="2" width="27.42578125" style="168" customWidth="1"/>
    <col min="3" max="3" width="12.5703125" style="168" customWidth="1"/>
    <col min="4" max="5" width="13.85546875" style="168" customWidth="1"/>
    <col min="6" max="6" width="12.140625" style="168" customWidth="1"/>
    <col min="7" max="7" width="13.28515625" style="168" customWidth="1"/>
    <col min="8" max="8" width="12.7109375" style="168" customWidth="1"/>
    <col min="9" max="9" width="12" style="168" customWidth="1"/>
    <col min="10" max="10" width="13.85546875" style="168" customWidth="1"/>
    <col min="11" max="11" width="13" style="168" customWidth="1"/>
    <col min="12" max="12" width="11.5703125" style="168" customWidth="1"/>
    <col min="13" max="13" width="13.140625" style="168" customWidth="1"/>
    <col min="14" max="14" width="13.28515625" style="168" customWidth="1"/>
    <col min="15" max="16384" width="9.140625" style="168"/>
  </cols>
  <sheetData>
    <row r="1" spans="1:14" ht="21" x14ac:dyDescent="0.35">
      <c r="A1" s="167"/>
      <c r="M1" s="271" t="s">
        <v>1152</v>
      </c>
    </row>
    <row r="2" spans="1:14" ht="21" x14ac:dyDescent="0.35">
      <c r="A2" s="167"/>
      <c r="M2" s="271"/>
    </row>
    <row r="3" spans="1:14" ht="21" x14ac:dyDescent="0.35">
      <c r="A3" s="167"/>
      <c r="M3" s="271"/>
    </row>
    <row r="4" spans="1:14" ht="18.75" x14ac:dyDescent="0.3">
      <c r="A4" s="563" t="s">
        <v>1125</v>
      </c>
      <c r="B4" s="563"/>
      <c r="C4" s="563"/>
      <c r="D4" s="563"/>
      <c r="E4" s="563"/>
      <c r="F4" s="563"/>
      <c r="G4" s="563"/>
      <c r="H4" s="563"/>
      <c r="I4" s="563"/>
      <c r="J4" s="563"/>
      <c r="K4" s="563"/>
      <c r="L4" s="563"/>
      <c r="M4" s="563"/>
      <c r="N4" s="563"/>
    </row>
    <row r="5" spans="1:14" ht="18.75" x14ac:dyDescent="0.3">
      <c r="A5" s="563" t="s">
        <v>662</v>
      </c>
      <c r="B5" s="563"/>
      <c r="C5" s="563"/>
      <c r="D5" s="563"/>
      <c r="E5" s="563"/>
      <c r="F5" s="563"/>
      <c r="G5" s="563"/>
      <c r="H5" s="563"/>
      <c r="I5" s="563"/>
      <c r="J5" s="563"/>
      <c r="K5" s="563"/>
      <c r="L5" s="563"/>
      <c r="M5" s="563"/>
      <c r="N5" s="563"/>
    </row>
    <row r="6" spans="1:14" ht="15.75" x14ac:dyDescent="0.25">
      <c r="A6" s="564" t="s">
        <v>1126</v>
      </c>
      <c r="B6" s="564"/>
      <c r="C6" s="564"/>
      <c r="D6" s="564"/>
      <c r="E6" s="564"/>
      <c r="F6" s="564"/>
      <c r="G6" s="564"/>
      <c r="H6" s="564"/>
      <c r="I6" s="564"/>
      <c r="J6" s="564"/>
      <c r="K6" s="564"/>
      <c r="L6" s="564"/>
      <c r="M6" s="564"/>
      <c r="N6" s="564"/>
    </row>
    <row r="7" spans="1:14" x14ac:dyDescent="0.2">
      <c r="A7" s="565" t="s">
        <v>1127</v>
      </c>
      <c r="B7" s="565"/>
      <c r="C7" s="565"/>
      <c r="D7" s="565"/>
      <c r="E7" s="565"/>
      <c r="F7" s="565"/>
      <c r="G7" s="565"/>
      <c r="H7" s="565"/>
      <c r="I7" s="565"/>
      <c r="J7" s="565"/>
      <c r="K7" s="565"/>
      <c r="L7" s="565"/>
      <c r="M7" s="565"/>
      <c r="N7" s="565"/>
    </row>
    <row r="8" spans="1:14" s="169" customFormat="1" ht="39" customHeight="1" x14ac:dyDescent="0.2">
      <c r="A8" s="566" t="s">
        <v>1128</v>
      </c>
      <c r="B8" s="566" t="s">
        <v>1129</v>
      </c>
      <c r="C8" s="566" t="s">
        <v>1130</v>
      </c>
      <c r="D8" s="566"/>
      <c r="E8" s="566"/>
      <c r="F8" s="566" t="s">
        <v>1131</v>
      </c>
      <c r="G8" s="566"/>
      <c r="H8" s="566"/>
      <c r="I8" s="566" t="s">
        <v>1132</v>
      </c>
      <c r="J8" s="566"/>
      <c r="K8" s="566"/>
      <c r="L8" s="566" t="s">
        <v>1133</v>
      </c>
      <c r="M8" s="566"/>
      <c r="N8" s="566"/>
    </row>
    <row r="9" spans="1:14" s="169" customFormat="1" ht="52.5" customHeight="1" x14ac:dyDescent="0.2">
      <c r="A9" s="566"/>
      <c r="B9" s="566"/>
      <c r="C9" s="253" t="s">
        <v>1134</v>
      </c>
      <c r="D9" s="253" t="s">
        <v>1135</v>
      </c>
      <c r="E9" s="253" t="s">
        <v>1136</v>
      </c>
      <c r="F9" s="253" t="s">
        <v>1134</v>
      </c>
      <c r="G9" s="253" t="s">
        <v>1135</v>
      </c>
      <c r="H9" s="253" t="s">
        <v>1136</v>
      </c>
      <c r="I9" s="253" t="s">
        <v>1134</v>
      </c>
      <c r="J9" s="253" t="s">
        <v>1135</v>
      </c>
      <c r="K9" s="253" t="s">
        <v>1136</v>
      </c>
      <c r="L9" s="253" t="s">
        <v>1134</v>
      </c>
      <c r="M9" s="253" t="s">
        <v>1135</v>
      </c>
      <c r="N9" s="253" t="s">
        <v>1136</v>
      </c>
    </row>
    <row r="10" spans="1:14" x14ac:dyDescent="0.2">
      <c r="A10" s="272">
        <v>1</v>
      </c>
      <c r="B10" s="272">
        <v>2</v>
      </c>
      <c r="C10" s="272">
        <v>3</v>
      </c>
      <c r="D10" s="272">
        <v>4</v>
      </c>
      <c r="E10" s="272">
        <v>5</v>
      </c>
      <c r="F10" s="272">
        <v>6</v>
      </c>
      <c r="G10" s="272">
        <v>7</v>
      </c>
      <c r="H10" s="272">
        <v>8</v>
      </c>
      <c r="I10" s="272">
        <v>9</v>
      </c>
      <c r="J10" s="272">
        <v>10</v>
      </c>
      <c r="K10" s="272">
        <v>11</v>
      </c>
      <c r="L10" s="272">
        <v>12</v>
      </c>
      <c r="M10" s="272">
        <v>13</v>
      </c>
      <c r="N10" s="272">
        <v>14</v>
      </c>
    </row>
    <row r="11" spans="1:14" ht="15.75" customHeight="1" x14ac:dyDescent="0.2">
      <c r="A11" s="556" t="s">
        <v>85</v>
      </c>
      <c r="B11" s="557"/>
      <c r="C11" s="557"/>
      <c r="D11" s="557"/>
      <c r="E11" s="557"/>
      <c r="F11" s="557"/>
      <c r="G11" s="557"/>
      <c r="H11" s="557"/>
      <c r="I11" s="557"/>
      <c r="J11" s="557"/>
      <c r="K11" s="557"/>
      <c r="L11" s="557"/>
      <c r="M11" s="557"/>
      <c r="N11" s="558"/>
    </row>
    <row r="12" spans="1:14" ht="15" customHeight="1" x14ac:dyDescent="0.2">
      <c r="A12" s="556" t="s">
        <v>131</v>
      </c>
      <c r="B12" s="557"/>
      <c r="C12" s="557"/>
      <c r="D12" s="557"/>
      <c r="E12" s="557"/>
      <c r="F12" s="557"/>
      <c r="G12" s="557"/>
      <c r="H12" s="557"/>
      <c r="I12" s="557"/>
      <c r="J12" s="557"/>
      <c r="K12" s="557"/>
      <c r="L12" s="557"/>
      <c r="M12" s="557"/>
      <c r="N12" s="558"/>
    </row>
    <row r="13" spans="1:14" ht="27.75" customHeight="1" x14ac:dyDescent="0.2">
      <c r="A13" s="559" t="s">
        <v>230</v>
      </c>
      <c r="B13" s="204" t="s">
        <v>971</v>
      </c>
      <c r="C13" s="202" t="s">
        <v>967</v>
      </c>
      <c r="D13" s="202" t="s">
        <v>967</v>
      </c>
      <c r="E13" s="202" t="s">
        <v>967</v>
      </c>
      <c r="F13" s="150">
        <f>H13</f>
        <v>175.3</v>
      </c>
      <c r="G13" s="202" t="s">
        <v>967</v>
      </c>
      <c r="H13" s="150">
        <v>175.3</v>
      </c>
      <c r="I13" s="150">
        <f>K13</f>
        <v>175.3</v>
      </c>
      <c r="J13" s="202" t="s">
        <v>967</v>
      </c>
      <c r="K13" s="150">
        <v>175.3</v>
      </c>
      <c r="L13" s="202" t="s">
        <v>967</v>
      </c>
      <c r="M13" s="202" t="s">
        <v>967</v>
      </c>
      <c r="N13" s="202" t="s">
        <v>967</v>
      </c>
    </row>
    <row r="14" spans="1:14" ht="25.5" x14ac:dyDescent="0.2">
      <c r="A14" s="559"/>
      <c r="B14" s="204" t="s">
        <v>1413</v>
      </c>
      <c r="C14" s="202" t="s">
        <v>967</v>
      </c>
      <c r="D14" s="202" t="s">
        <v>967</v>
      </c>
      <c r="E14" s="202" t="s">
        <v>967</v>
      </c>
      <c r="F14" s="150">
        <f t="shared" ref="F14:F21" si="0">H14</f>
        <v>393.4</v>
      </c>
      <c r="G14" s="202" t="s">
        <v>967</v>
      </c>
      <c r="H14" s="150">
        <v>393.4</v>
      </c>
      <c r="I14" s="150">
        <f t="shared" ref="I14:I21" si="1">K14</f>
        <v>48.7</v>
      </c>
      <c r="J14" s="202" t="s">
        <v>967</v>
      </c>
      <c r="K14" s="150">
        <v>48.7</v>
      </c>
      <c r="L14" s="202" t="s">
        <v>967</v>
      </c>
      <c r="M14" s="202" t="s">
        <v>967</v>
      </c>
      <c r="N14" s="202" t="s">
        <v>967</v>
      </c>
    </row>
    <row r="15" spans="1:14" ht="25.5" x14ac:dyDescent="0.2">
      <c r="A15" s="559"/>
      <c r="B15" s="204" t="s">
        <v>1414</v>
      </c>
      <c r="C15" s="202" t="s">
        <v>967</v>
      </c>
      <c r="D15" s="202" t="s">
        <v>967</v>
      </c>
      <c r="E15" s="202" t="s">
        <v>967</v>
      </c>
      <c r="F15" s="150">
        <f t="shared" si="0"/>
        <v>331.5</v>
      </c>
      <c r="G15" s="202" t="s">
        <v>967</v>
      </c>
      <c r="H15" s="150">
        <v>331.5</v>
      </c>
      <c r="I15" s="150">
        <f t="shared" si="1"/>
        <v>49.6</v>
      </c>
      <c r="J15" s="202" t="s">
        <v>967</v>
      </c>
      <c r="K15" s="150">
        <v>49.6</v>
      </c>
      <c r="L15" s="202" t="s">
        <v>967</v>
      </c>
      <c r="M15" s="202" t="s">
        <v>967</v>
      </c>
      <c r="N15" s="202" t="s">
        <v>967</v>
      </c>
    </row>
    <row r="16" spans="1:14" ht="27" customHeight="1" x14ac:dyDescent="0.2">
      <c r="A16" s="559"/>
      <c r="B16" s="204" t="s">
        <v>1415</v>
      </c>
      <c r="C16" s="202" t="s">
        <v>967</v>
      </c>
      <c r="D16" s="202" t="s">
        <v>967</v>
      </c>
      <c r="E16" s="202" t="s">
        <v>967</v>
      </c>
      <c r="F16" s="150">
        <f t="shared" si="0"/>
        <v>501.53064000000001</v>
      </c>
      <c r="G16" s="202" t="s">
        <v>967</v>
      </c>
      <c r="H16" s="150">
        <v>501.53064000000001</v>
      </c>
      <c r="I16" s="150">
        <f t="shared" si="1"/>
        <v>721.7</v>
      </c>
      <c r="J16" s="202" t="s">
        <v>967</v>
      </c>
      <c r="K16" s="150">
        <v>721.7</v>
      </c>
      <c r="L16" s="202" t="s">
        <v>967</v>
      </c>
      <c r="M16" s="202" t="s">
        <v>967</v>
      </c>
      <c r="N16" s="202" t="s">
        <v>967</v>
      </c>
    </row>
    <row r="17" spans="1:14" ht="27" customHeight="1" x14ac:dyDescent="0.2">
      <c r="A17" s="559"/>
      <c r="B17" s="204" t="s">
        <v>1416</v>
      </c>
      <c r="C17" s="202" t="s">
        <v>967</v>
      </c>
      <c r="D17" s="202" t="s">
        <v>967</v>
      </c>
      <c r="E17" s="202" t="s">
        <v>967</v>
      </c>
      <c r="F17" s="150">
        <f t="shared" si="0"/>
        <v>276.32015000000001</v>
      </c>
      <c r="G17" s="202" t="s">
        <v>967</v>
      </c>
      <c r="H17" s="150">
        <v>276.32015000000001</v>
      </c>
      <c r="I17" s="150">
        <f t="shared" si="1"/>
        <v>536.29999999999995</v>
      </c>
      <c r="J17" s="202" t="s">
        <v>967</v>
      </c>
      <c r="K17" s="150">
        <v>536.29999999999995</v>
      </c>
      <c r="L17" s="202" t="s">
        <v>967</v>
      </c>
      <c r="M17" s="202" t="s">
        <v>967</v>
      </c>
      <c r="N17" s="202" t="s">
        <v>967</v>
      </c>
    </row>
    <row r="18" spans="1:14" ht="27" customHeight="1" x14ac:dyDescent="0.2">
      <c r="A18" s="559"/>
      <c r="B18" s="204" t="s">
        <v>1417</v>
      </c>
      <c r="C18" s="202" t="s">
        <v>967</v>
      </c>
      <c r="D18" s="202" t="s">
        <v>967</v>
      </c>
      <c r="E18" s="202" t="s">
        <v>967</v>
      </c>
      <c r="F18" s="150">
        <f t="shared" si="0"/>
        <v>1030.7</v>
      </c>
      <c r="G18" s="202" t="s">
        <v>967</v>
      </c>
      <c r="H18" s="150">
        <v>1030.7</v>
      </c>
      <c r="I18" s="150">
        <f t="shared" si="1"/>
        <v>196.4</v>
      </c>
      <c r="J18" s="202" t="s">
        <v>967</v>
      </c>
      <c r="K18" s="150">
        <v>196.4</v>
      </c>
      <c r="L18" s="202" t="s">
        <v>967</v>
      </c>
      <c r="M18" s="202" t="s">
        <v>967</v>
      </c>
      <c r="N18" s="202" t="s">
        <v>967</v>
      </c>
    </row>
    <row r="19" spans="1:14" ht="27.75" customHeight="1" x14ac:dyDescent="0.2">
      <c r="A19" s="559"/>
      <c r="B19" s="170" t="s">
        <v>1137</v>
      </c>
      <c r="C19" s="202" t="s">
        <v>967</v>
      </c>
      <c r="D19" s="202" t="s">
        <v>967</v>
      </c>
      <c r="E19" s="202" t="s">
        <v>967</v>
      </c>
      <c r="F19" s="150">
        <f t="shared" si="0"/>
        <v>52.647260000000003</v>
      </c>
      <c r="G19" s="202" t="s">
        <v>967</v>
      </c>
      <c r="H19" s="150">
        <v>52.647260000000003</v>
      </c>
      <c r="I19" s="150">
        <f t="shared" si="1"/>
        <v>17.7</v>
      </c>
      <c r="J19" s="202" t="s">
        <v>967</v>
      </c>
      <c r="K19" s="150">
        <v>17.7</v>
      </c>
      <c r="L19" s="202" t="s">
        <v>967</v>
      </c>
      <c r="M19" s="202" t="s">
        <v>967</v>
      </c>
      <c r="N19" s="202" t="s">
        <v>967</v>
      </c>
    </row>
    <row r="20" spans="1:14" ht="25.5" x14ac:dyDescent="0.2">
      <c r="A20" s="559"/>
      <c r="B20" s="204" t="s">
        <v>996</v>
      </c>
      <c r="C20" s="202" t="s">
        <v>967</v>
      </c>
      <c r="D20" s="202" t="s">
        <v>967</v>
      </c>
      <c r="E20" s="202" t="s">
        <v>967</v>
      </c>
      <c r="F20" s="150">
        <f t="shared" si="0"/>
        <v>268.7</v>
      </c>
      <c r="G20" s="202" t="s">
        <v>967</v>
      </c>
      <c r="H20" s="150">
        <v>268.7</v>
      </c>
      <c r="I20" s="150">
        <f t="shared" si="1"/>
        <v>43.8</v>
      </c>
      <c r="J20" s="202" t="s">
        <v>967</v>
      </c>
      <c r="K20" s="150">
        <v>43.8</v>
      </c>
      <c r="L20" s="202" t="s">
        <v>967</v>
      </c>
      <c r="M20" s="202" t="s">
        <v>967</v>
      </c>
      <c r="N20" s="202" t="s">
        <v>967</v>
      </c>
    </row>
    <row r="21" spans="1:14" ht="27.75" customHeight="1" x14ac:dyDescent="0.2">
      <c r="A21" s="559"/>
      <c r="B21" s="204" t="s">
        <v>1418</v>
      </c>
      <c r="C21" s="202" t="s">
        <v>967</v>
      </c>
      <c r="D21" s="202" t="s">
        <v>967</v>
      </c>
      <c r="E21" s="202" t="s">
        <v>967</v>
      </c>
      <c r="F21" s="150">
        <f t="shared" si="0"/>
        <v>80.497710000000012</v>
      </c>
      <c r="G21" s="202" t="s">
        <v>967</v>
      </c>
      <c r="H21" s="150">
        <v>80.497710000000012</v>
      </c>
      <c r="I21" s="150">
        <f t="shared" si="1"/>
        <v>10</v>
      </c>
      <c r="J21" s="202" t="s">
        <v>967</v>
      </c>
      <c r="K21" s="150">
        <v>10</v>
      </c>
      <c r="L21" s="202" t="s">
        <v>967</v>
      </c>
      <c r="M21" s="202" t="s">
        <v>967</v>
      </c>
      <c r="N21" s="202" t="s">
        <v>967</v>
      </c>
    </row>
    <row r="22" spans="1:14" hidden="1" x14ac:dyDescent="0.2">
      <c r="A22" s="560"/>
      <c r="B22" s="170"/>
      <c r="C22" s="202" t="s">
        <v>967</v>
      </c>
      <c r="D22" s="202" t="s">
        <v>967</v>
      </c>
      <c r="E22" s="202" t="s">
        <v>967</v>
      </c>
      <c r="F22" s="150"/>
      <c r="G22" s="202" t="s">
        <v>967</v>
      </c>
      <c r="H22" s="171">
        <f t="shared" ref="H22" si="2">F22</f>
        <v>0</v>
      </c>
      <c r="I22" s="150"/>
      <c r="J22" s="202" t="s">
        <v>967</v>
      </c>
      <c r="K22" s="150" t="s">
        <v>967</v>
      </c>
      <c r="L22" s="202" t="s">
        <v>967</v>
      </c>
      <c r="M22" s="202" t="s">
        <v>967</v>
      </c>
      <c r="N22" s="202" t="s">
        <v>967</v>
      </c>
    </row>
    <row r="23" spans="1:14" s="173" customFormat="1" ht="15.75" customHeight="1" x14ac:dyDescent="0.25">
      <c r="A23" s="561" t="s">
        <v>1138</v>
      </c>
      <c r="B23" s="562"/>
      <c r="C23" s="203" t="s">
        <v>967</v>
      </c>
      <c r="D23" s="203" t="s">
        <v>967</v>
      </c>
      <c r="E23" s="203" t="s">
        <v>967</v>
      </c>
      <c r="F23" s="172">
        <f>SUM(F13:F22)</f>
        <v>3110.5957600000002</v>
      </c>
      <c r="G23" s="203" t="s">
        <v>967</v>
      </c>
      <c r="H23" s="172">
        <f>SUM(H13:H22)</f>
        <v>3110.5957600000002</v>
      </c>
      <c r="I23" s="172">
        <f>SUM(I13:I22)</f>
        <v>1799.5</v>
      </c>
      <c r="J23" s="203" t="s">
        <v>967</v>
      </c>
      <c r="K23" s="172">
        <f>SUM(K13:K22)</f>
        <v>1799.5</v>
      </c>
      <c r="L23" s="203" t="s">
        <v>967</v>
      </c>
      <c r="M23" s="203" t="s">
        <v>967</v>
      </c>
      <c r="N23" s="203" t="s">
        <v>967</v>
      </c>
    </row>
    <row r="24" spans="1:14" x14ac:dyDescent="0.2">
      <c r="H24" s="151"/>
      <c r="K24" s="151"/>
    </row>
    <row r="26" spans="1:14" x14ac:dyDescent="0.2">
      <c r="H26" s="174"/>
      <c r="K26" s="174"/>
    </row>
  </sheetData>
  <mergeCells count="14">
    <mergeCell ref="A11:N11"/>
    <mergeCell ref="A12:N12"/>
    <mergeCell ref="A13:A22"/>
    <mergeCell ref="A23:B23"/>
    <mergeCell ref="A4:N4"/>
    <mergeCell ref="A5:N5"/>
    <mergeCell ref="A6:N6"/>
    <mergeCell ref="A7:N7"/>
    <mergeCell ref="A8:A9"/>
    <mergeCell ref="B8:B9"/>
    <mergeCell ref="C8:E8"/>
    <mergeCell ref="F8:H8"/>
    <mergeCell ref="I8:K8"/>
    <mergeCell ref="L8:N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BreakPreview" zoomScale="80" zoomScaleNormal="85" zoomScaleSheetLayoutView="80" workbookViewId="0">
      <selection activeCell="C28" sqref="C28"/>
    </sheetView>
  </sheetViews>
  <sheetFormatPr defaultRowHeight="12.75" x14ac:dyDescent="0.2"/>
  <cols>
    <col min="1" max="1" width="43.5703125" style="217" customWidth="1"/>
    <col min="2" max="2" width="33" style="217" customWidth="1"/>
    <col min="3" max="3" width="36.85546875" style="217" customWidth="1"/>
    <col min="4" max="5" width="28" style="217" customWidth="1"/>
    <col min="6" max="255" width="9.140625" style="217"/>
    <col min="256" max="260" width="28" style="217" customWidth="1"/>
    <col min="261" max="511" width="9.140625" style="217"/>
    <col min="512" max="516" width="28" style="217" customWidth="1"/>
    <col min="517" max="767" width="9.140625" style="217"/>
    <col min="768" max="772" width="28" style="217" customWidth="1"/>
    <col min="773" max="1023" width="9.140625" style="217"/>
    <col min="1024" max="1028" width="28" style="217" customWidth="1"/>
    <col min="1029" max="1279" width="9.140625" style="217"/>
    <col min="1280" max="1284" width="28" style="217" customWidth="1"/>
    <col min="1285" max="1535" width="9.140625" style="217"/>
    <col min="1536" max="1540" width="28" style="217" customWidth="1"/>
    <col min="1541" max="1791" width="9.140625" style="217"/>
    <col min="1792" max="1796" width="28" style="217" customWidth="1"/>
    <col min="1797" max="2047" width="9.140625" style="217"/>
    <col min="2048" max="2052" width="28" style="217" customWidth="1"/>
    <col min="2053" max="2303" width="9.140625" style="217"/>
    <col min="2304" max="2308" width="28" style="217" customWidth="1"/>
    <col min="2309" max="2559" width="9.140625" style="217"/>
    <col min="2560" max="2564" width="28" style="217" customWidth="1"/>
    <col min="2565" max="2815" width="9.140625" style="217"/>
    <col min="2816" max="2820" width="28" style="217" customWidth="1"/>
    <col min="2821" max="3071" width="9.140625" style="217"/>
    <col min="3072" max="3076" width="28" style="217" customWidth="1"/>
    <col min="3077" max="3327" width="9.140625" style="217"/>
    <col min="3328" max="3332" width="28" style="217" customWidth="1"/>
    <col min="3333" max="3583" width="9.140625" style="217"/>
    <col min="3584" max="3588" width="28" style="217" customWidth="1"/>
    <col min="3589" max="3839" width="9.140625" style="217"/>
    <col min="3840" max="3844" width="28" style="217" customWidth="1"/>
    <col min="3845" max="4095" width="9.140625" style="217"/>
    <col min="4096" max="4100" width="28" style="217" customWidth="1"/>
    <col min="4101" max="4351" width="9.140625" style="217"/>
    <col min="4352" max="4356" width="28" style="217" customWidth="1"/>
    <col min="4357" max="4607" width="9.140625" style="217"/>
    <col min="4608" max="4612" width="28" style="217" customWidth="1"/>
    <col min="4613" max="4863" width="9.140625" style="217"/>
    <col min="4864" max="4868" width="28" style="217" customWidth="1"/>
    <col min="4869" max="5119" width="9.140625" style="217"/>
    <col min="5120" max="5124" width="28" style="217" customWidth="1"/>
    <col min="5125" max="5375" width="9.140625" style="217"/>
    <col min="5376" max="5380" width="28" style="217" customWidth="1"/>
    <col min="5381" max="5631" width="9.140625" style="217"/>
    <col min="5632" max="5636" width="28" style="217" customWidth="1"/>
    <col min="5637" max="5887" width="9.140625" style="217"/>
    <col min="5888" max="5892" width="28" style="217" customWidth="1"/>
    <col min="5893" max="6143" width="9.140625" style="217"/>
    <col min="6144" max="6148" width="28" style="217" customWidth="1"/>
    <col min="6149" max="6399" width="9.140625" style="217"/>
    <col min="6400" max="6404" width="28" style="217" customWidth="1"/>
    <col min="6405" max="6655" width="9.140625" style="217"/>
    <col min="6656" max="6660" width="28" style="217" customWidth="1"/>
    <col min="6661" max="6911" width="9.140625" style="217"/>
    <col min="6912" max="6916" width="28" style="217" customWidth="1"/>
    <col min="6917" max="7167" width="9.140625" style="217"/>
    <col min="7168" max="7172" width="28" style="217" customWidth="1"/>
    <col min="7173" max="7423" width="9.140625" style="217"/>
    <col min="7424" max="7428" width="28" style="217" customWidth="1"/>
    <col min="7429" max="7679" width="9.140625" style="217"/>
    <col min="7680" max="7684" width="28" style="217" customWidth="1"/>
    <col min="7685" max="7935" width="9.140625" style="217"/>
    <col min="7936" max="7940" width="28" style="217" customWidth="1"/>
    <col min="7941" max="8191" width="9.140625" style="217"/>
    <col min="8192" max="8196" width="28" style="217" customWidth="1"/>
    <col min="8197" max="8447" width="9.140625" style="217"/>
    <col min="8448" max="8452" width="28" style="217" customWidth="1"/>
    <col min="8453" max="8703" width="9.140625" style="217"/>
    <col min="8704" max="8708" width="28" style="217" customWidth="1"/>
    <col min="8709" max="8959" width="9.140625" style="217"/>
    <col min="8960" max="8964" width="28" style="217" customWidth="1"/>
    <col min="8965" max="9215" width="9.140625" style="217"/>
    <col min="9216" max="9220" width="28" style="217" customWidth="1"/>
    <col min="9221" max="9471" width="9.140625" style="217"/>
    <col min="9472" max="9476" width="28" style="217" customWidth="1"/>
    <col min="9477" max="9727" width="9.140625" style="217"/>
    <col min="9728" max="9732" width="28" style="217" customWidth="1"/>
    <col min="9733" max="9983" width="9.140625" style="217"/>
    <col min="9984" max="9988" width="28" style="217" customWidth="1"/>
    <col min="9989" max="10239" width="9.140625" style="217"/>
    <col min="10240" max="10244" width="28" style="217" customWidth="1"/>
    <col min="10245" max="10495" width="9.140625" style="217"/>
    <col min="10496" max="10500" width="28" style="217" customWidth="1"/>
    <col min="10501" max="10751" width="9.140625" style="217"/>
    <col min="10752" max="10756" width="28" style="217" customWidth="1"/>
    <col min="10757" max="11007" width="9.140625" style="217"/>
    <col min="11008" max="11012" width="28" style="217" customWidth="1"/>
    <col min="11013" max="11263" width="9.140625" style="217"/>
    <col min="11264" max="11268" width="28" style="217" customWidth="1"/>
    <col min="11269" max="11519" width="9.140625" style="217"/>
    <col min="11520" max="11524" width="28" style="217" customWidth="1"/>
    <col min="11525" max="11775" width="9.140625" style="217"/>
    <col min="11776" max="11780" width="28" style="217" customWidth="1"/>
    <col min="11781" max="12031" width="9.140625" style="217"/>
    <col min="12032" max="12036" width="28" style="217" customWidth="1"/>
    <col min="12037" max="12287" width="9.140625" style="217"/>
    <col min="12288" max="12292" width="28" style="217" customWidth="1"/>
    <col min="12293" max="12543" width="9.140625" style="217"/>
    <col min="12544" max="12548" width="28" style="217" customWidth="1"/>
    <col min="12549" max="12799" width="9.140625" style="217"/>
    <col min="12800" max="12804" width="28" style="217" customWidth="1"/>
    <col min="12805" max="13055" width="9.140625" style="217"/>
    <col min="13056" max="13060" width="28" style="217" customWidth="1"/>
    <col min="13061" max="13311" width="9.140625" style="217"/>
    <col min="13312" max="13316" width="28" style="217" customWidth="1"/>
    <col min="13317" max="13567" width="9.140625" style="217"/>
    <col min="13568" max="13572" width="28" style="217" customWidth="1"/>
    <col min="13573" max="13823" width="9.140625" style="217"/>
    <col min="13824" max="13828" width="28" style="217" customWidth="1"/>
    <col min="13829" max="14079" width="9.140625" style="217"/>
    <col min="14080" max="14084" width="28" style="217" customWidth="1"/>
    <col min="14085" max="14335" width="9.140625" style="217"/>
    <col min="14336" max="14340" width="28" style="217" customWidth="1"/>
    <col min="14341" max="14591" width="9.140625" style="217"/>
    <col min="14592" max="14596" width="28" style="217" customWidth="1"/>
    <col min="14597" max="14847" width="9.140625" style="217"/>
    <col min="14848" max="14852" width="28" style="217" customWidth="1"/>
    <col min="14853" max="15103" width="9.140625" style="217"/>
    <col min="15104" max="15108" width="28" style="217" customWidth="1"/>
    <col min="15109" max="15359" width="9.140625" style="217"/>
    <col min="15360" max="15364" width="28" style="217" customWidth="1"/>
    <col min="15365" max="15615" width="9.140625" style="217"/>
    <col min="15616" max="15620" width="28" style="217" customWidth="1"/>
    <col min="15621" max="15871" width="9.140625" style="217"/>
    <col min="15872" max="15876" width="28" style="217" customWidth="1"/>
    <col min="15877" max="16127" width="9.140625" style="217"/>
    <col min="16128" max="16132" width="28" style="217" customWidth="1"/>
    <col min="16133" max="16384" width="9.140625" style="217"/>
  </cols>
  <sheetData>
    <row r="1" spans="1:5" ht="18.75" x14ac:dyDescent="0.2">
      <c r="D1" s="273" t="s">
        <v>1123</v>
      </c>
    </row>
    <row r="2" spans="1:5" ht="18.75" x14ac:dyDescent="0.2">
      <c r="A2" s="273"/>
    </row>
    <row r="3" spans="1:5" ht="18.75" customHeight="1" x14ac:dyDescent="0.25">
      <c r="A3" s="568" t="s">
        <v>1412</v>
      </c>
      <c r="B3" s="568"/>
      <c r="C3" s="568"/>
      <c r="D3" s="568"/>
    </row>
    <row r="4" spans="1:5" ht="18.75" x14ac:dyDescent="0.3">
      <c r="A4" s="569" t="s">
        <v>662</v>
      </c>
      <c r="B4" s="569"/>
      <c r="C4" s="569"/>
      <c r="D4" s="569"/>
    </row>
    <row r="5" spans="1:5" ht="15" x14ac:dyDescent="0.25">
      <c r="A5" s="570" t="s">
        <v>1126</v>
      </c>
      <c r="B5" s="570"/>
      <c r="C5" s="570"/>
      <c r="D5" s="570"/>
    </row>
    <row r="6" spans="1:5" ht="18.75" x14ac:dyDescent="0.2">
      <c r="A6" s="571"/>
      <c r="B6" s="571"/>
      <c r="C6" s="571"/>
      <c r="D6" s="571"/>
    </row>
    <row r="7" spans="1:5" x14ac:dyDescent="0.2">
      <c r="A7" s="274"/>
    </row>
    <row r="8" spans="1:5" ht="18.75" x14ac:dyDescent="0.2">
      <c r="A8" s="567" t="s">
        <v>0</v>
      </c>
      <c r="B8" s="567" t="s">
        <v>1139</v>
      </c>
      <c r="C8" s="567"/>
      <c r="D8" s="567" t="s">
        <v>1140</v>
      </c>
      <c r="E8" s="275"/>
    </row>
    <row r="9" spans="1:5" ht="18.75" x14ac:dyDescent="0.2">
      <c r="A9" s="567"/>
      <c r="B9" s="276" t="s">
        <v>1141</v>
      </c>
      <c r="C9" s="276" t="s">
        <v>1142</v>
      </c>
      <c r="D9" s="567"/>
      <c r="E9" s="275"/>
    </row>
    <row r="10" spans="1:5" ht="18.75" x14ac:dyDescent="0.2">
      <c r="A10" s="276">
        <v>1</v>
      </c>
      <c r="B10" s="276">
        <v>2</v>
      </c>
      <c r="C10" s="276">
        <v>3</v>
      </c>
      <c r="D10" s="276">
        <v>4</v>
      </c>
      <c r="E10" s="275"/>
    </row>
    <row r="11" spans="1:5" ht="18.75" x14ac:dyDescent="0.2">
      <c r="A11" s="567" t="s">
        <v>1143</v>
      </c>
      <c r="B11" s="567"/>
      <c r="C11" s="567"/>
      <c r="D11" s="567"/>
      <c r="E11" s="277"/>
    </row>
    <row r="12" spans="1:5" ht="18.75" x14ac:dyDescent="0.2">
      <c r="A12" s="278" t="s">
        <v>1144</v>
      </c>
      <c r="B12" s="279">
        <v>0</v>
      </c>
      <c r="C12" s="279">
        <v>0</v>
      </c>
      <c r="D12" s="280">
        <v>0</v>
      </c>
      <c r="E12" s="277"/>
    </row>
    <row r="13" spans="1:5" ht="18.75" x14ac:dyDescent="0.2">
      <c r="A13" s="278" t="s">
        <v>1145</v>
      </c>
      <c r="B13" s="279">
        <v>1012847.7000000001</v>
      </c>
      <c r="C13" s="279">
        <v>603449.14</v>
      </c>
      <c r="D13" s="280">
        <f t="shared" ref="D13:D35" si="0">C13/B13*100</f>
        <v>59.579455035539894</v>
      </c>
      <c r="E13" s="281"/>
    </row>
    <row r="14" spans="1:5" ht="18.75" x14ac:dyDescent="0.2">
      <c r="A14" s="278" t="s">
        <v>1146</v>
      </c>
      <c r="B14" s="279">
        <f>B15-B13</f>
        <v>68155773.015000001</v>
      </c>
      <c r="C14" s="279">
        <f>C15-C13</f>
        <v>66426396.159999996</v>
      </c>
      <c r="D14" s="280">
        <f t="shared" si="0"/>
        <v>97.462611340906662</v>
      </c>
      <c r="E14" s="277"/>
    </row>
    <row r="15" spans="1:5" ht="18.75" x14ac:dyDescent="0.2">
      <c r="A15" s="278" t="s">
        <v>1147</v>
      </c>
      <c r="B15" s="279">
        <v>69168620.715000004</v>
      </c>
      <c r="C15" s="279">
        <v>67029845.299999997</v>
      </c>
      <c r="D15" s="280">
        <f t="shared" si="0"/>
        <v>96.90788193708164</v>
      </c>
      <c r="E15" s="277"/>
    </row>
    <row r="16" spans="1:5" ht="18.75" x14ac:dyDescent="0.2">
      <c r="A16" s="567" t="s">
        <v>1148</v>
      </c>
      <c r="B16" s="567"/>
      <c r="C16" s="567"/>
      <c r="D16" s="567"/>
      <c r="E16" s="277"/>
    </row>
    <row r="17" spans="1:5" ht="18.75" x14ac:dyDescent="0.2">
      <c r="A17" s="278" t="s">
        <v>1144</v>
      </c>
      <c r="B17" s="279">
        <v>0</v>
      </c>
      <c r="C17" s="279">
        <v>0</v>
      </c>
      <c r="D17" s="280">
        <v>0</v>
      </c>
      <c r="E17" s="277"/>
    </row>
    <row r="18" spans="1:5" ht="18.75" x14ac:dyDescent="0.2">
      <c r="A18" s="278" t="s">
        <v>1145</v>
      </c>
      <c r="B18" s="279">
        <v>1012847.7000000001</v>
      </c>
      <c r="C18" s="279">
        <v>603449.14</v>
      </c>
      <c r="D18" s="280">
        <f t="shared" si="0"/>
        <v>59.579455035539894</v>
      </c>
      <c r="E18" s="277"/>
    </row>
    <row r="19" spans="1:5" ht="18.75" x14ac:dyDescent="0.2">
      <c r="A19" s="278" t="s">
        <v>1146</v>
      </c>
      <c r="B19" s="279">
        <f>B20-B18</f>
        <v>30161375.115000002</v>
      </c>
      <c r="C19" s="279">
        <f>C20-C18</f>
        <v>29892100.559999999</v>
      </c>
      <c r="D19" s="280">
        <f t="shared" si="0"/>
        <v>99.10722056281152</v>
      </c>
      <c r="E19" s="277"/>
    </row>
    <row r="20" spans="1:5" ht="18.75" x14ac:dyDescent="0.2">
      <c r="A20" s="278" t="s">
        <v>1147</v>
      </c>
      <c r="B20" s="279">
        <v>31174222.815000001</v>
      </c>
      <c r="C20" s="279">
        <v>30495549.699999999</v>
      </c>
      <c r="D20" s="280">
        <f t="shared" si="0"/>
        <v>97.822967010188151</v>
      </c>
      <c r="E20" s="277"/>
    </row>
    <row r="21" spans="1:5" ht="18.75" x14ac:dyDescent="0.2">
      <c r="A21" s="567" t="s">
        <v>1149</v>
      </c>
      <c r="B21" s="567"/>
      <c r="C21" s="567"/>
      <c r="D21" s="567"/>
      <c r="E21" s="277"/>
    </row>
    <row r="22" spans="1:5" ht="18.75" x14ac:dyDescent="0.2">
      <c r="A22" s="278" t="s">
        <v>1144</v>
      </c>
      <c r="B22" s="279">
        <v>0</v>
      </c>
      <c r="C22" s="279">
        <v>0</v>
      </c>
      <c r="D22" s="280">
        <v>0</v>
      </c>
      <c r="E22" s="277"/>
    </row>
    <row r="23" spans="1:5" ht="18.75" x14ac:dyDescent="0.2">
      <c r="A23" s="278" t="s">
        <v>1145</v>
      </c>
      <c r="B23" s="279">
        <v>0</v>
      </c>
      <c r="C23" s="279">
        <v>0</v>
      </c>
      <c r="D23" s="280">
        <v>0</v>
      </c>
      <c r="E23" s="277"/>
    </row>
    <row r="24" spans="1:5" ht="18.75" x14ac:dyDescent="0.2">
      <c r="A24" s="278" t="s">
        <v>1146</v>
      </c>
      <c r="B24" s="279">
        <v>8713858.2000000011</v>
      </c>
      <c r="C24" s="279">
        <v>8147279.4472599989</v>
      </c>
      <c r="D24" s="280">
        <f t="shared" si="0"/>
        <v>93.497957624098106</v>
      </c>
      <c r="E24" s="277"/>
    </row>
    <row r="25" spans="1:5" ht="18.75" x14ac:dyDescent="0.2">
      <c r="A25" s="278" t="s">
        <v>1147</v>
      </c>
      <c r="B25" s="279">
        <v>8713858.2000000011</v>
      </c>
      <c r="C25" s="279">
        <v>8147279.4472599989</v>
      </c>
      <c r="D25" s="280">
        <f t="shared" si="0"/>
        <v>93.497957624098106</v>
      </c>
      <c r="E25" s="277"/>
    </row>
    <row r="26" spans="1:5" ht="18.75" x14ac:dyDescent="0.2">
      <c r="A26" s="567" t="s">
        <v>1150</v>
      </c>
      <c r="B26" s="567"/>
      <c r="C26" s="567"/>
      <c r="D26" s="567"/>
      <c r="E26" s="277"/>
    </row>
    <row r="27" spans="1:5" ht="18.75" x14ac:dyDescent="0.2">
      <c r="A27" s="278" t="s">
        <v>1144</v>
      </c>
      <c r="B27" s="279">
        <v>0</v>
      </c>
      <c r="C27" s="279">
        <v>0</v>
      </c>
      <c r="D27" s="280">
        <v>0</v>
      </c>
      <c r="E27" s="277"/>
    </row>
    <row r="28" spans="1:5" ht="18.75" x14ac:dyDescent="0.2">
      <c r="A28" s="278" t="s">
        <v>1145</v>
      </c>
      <c r="B28" s="279">
        <v>0</v>
      </c>
      <c r="C28" s="279">
        <v>0</v>
      </c>
      <c r="D28" s="280">
        <v>0</v>
      </c>
      <c r="E28" s="277"/>
    </row>
    <row r="29" spans="1:5" ht="18.75" x14ac:dyDescent="0.2">
      <c r="A29" s="278" t="s">
        <v>1146</v>
      </c>
      <c r="B29" s="279">
        <v>2172.6999999999998</v>
      </c>
      <c r="C29" s="279">
        <v>1799.5</v>
      </c>
      <c r="D29" s="280">
        <f t="shared" si="0"/>
        <v>82.82321535416763</v>
      </c>
      <c r="E29" s="277"/>
    </row>
    <row r="30" spans="1:5" ht="18.75" x14ac:dyDescent="0.2">
      <c r="A30" s="278" t="s">
        <v>1147</v>
      </c>
      <c r="B30" s="279">
        <v>2172.6999999999998</v>
      </c>
      <c r="C30" s="279">
        <v>1799.5</v>
      </c>
      <c r="D30" s="280">
        <f t="shared" si="0"/>
        <v>82.82321535416763</v>
      </c>
      <c r="E30" s="277"/>
    </row>
    <row r="31" spans="1:5" ht="18.75" x14ac:dyDescent="0.2">
      <c r="A31" s="567" t="s">
        <v>1151</v>
      </c>
      <c r="B31" s="567"/>
      <c r="C31" s="567"/>
      <c r="D31" s="567"/>
      <c r="E31" s="277"/>
    </row>
    <row r="32" spans="1:5" ht="18.75" x14ac:dyDescent="0.2">
      <c r="A32" s="278" t="s">
        <v>1144</v>
      </c>
      <c r="B32" s="279">
        <v>0</v>
      </c>
      <c r="C32" s="279">
        <v>0</v>
      </c>
      <c r="D32" s="280">
        <v>0</v>
      </c>
      <c r="E32" s="277"/>
    </row>
    <row r="33" spans="1:5" ht="18.75" x14ac:dyDescent="0.2">
      <c r="A33" s="278" t="s">
        <v>1145</v>
      </c>
      <c r="B33" s="279">
        <v>0</v>
      </c>
      <c r="C33" s="279">
        <v>0</v>
      </c>
      <c r="D33" s="280">
        <v>0</v>
      </c>
      <c r="E33" s="277"/>
    </row>
    <row r="34" spans="1:5" ht="18.75" x14ac:dyDescent="0.2">
      <c r="A34" s="278" t="s">
        <v>1146</v>
      </c>
      <c r="B34" s="279">
        <v>29278366.999999996</v>
      </c>
      <c r="C34" s="279">
        <v>28385216.700000003</v>
      </c>
      <c r="D34" s="280">
        <f t="shared" si="0"/>
        <v>96.949453157684673</v>
      </c>
      <c r="E34" s="277"/>
    </row>
    <row r="35" spans="1:5" ht="18.75" x14ac:dyDescent="0.2">
      <c r="A35" s="278" t="s">
        <v>1147</v>
      </c>
      <c r="B35" s="282">
        <v>29278366.999999996</v>
      </c>
      <c r="C35" s="282">
        <v>28385216.700000003</v>
      </c>
      <c r="D35" s="280">
        <f t="shared" si="0"/>
        <v>96.949453157684673</v>
      </c>
      <c r="E35" s="277"/>
    </row>
    <row r="36" spans="1:5" ht="15.75" x14ac:dyDescent="0.2">
      <c r="A36" s="283"/>
    </row>
  </sheetData>
  <mergeCells count="12">
    <mergeCell ref="A11:D11"/>
    <mergeCell ref="A16:D16"/>
    <mergeCell ref="A21:D21"/>
    <mergeCell ref="A26:D26"/>
    <mergeCell ref="A31:D31"/>
    <mergeCell ref="A8:A9"/>
    <mergeCell ref="B8:C8"/>
    <mergeCell ref="D8:D9"/>
    <mergeCell ref="A3:D3"/>
    <mergeCell ref="A4:D4"/>
    <mergeCell ref="A5:D5"/>
    <mergeCell ref="A6:D6"/>
  </mergeCells>
  <pageMargins left="0.7" right="0.7" top="0.75" bottom="0.75" header="0.3" footer="0.3"/>
  <pageSetup paperSize="9" scale="6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1"/>
  <sheetViews>
    <sheetView zoomScale="70" zoomScaleNormal="70" workbookViewId="0">
      <selection activeCell="H8" sqref="H8"/>
    </sheetView>
  </sheetViews>
  <sheetFormatPr defaultRowHeight="18.75" x14ac:dyDescent="0.2"/>
  <cols>
    <col min="1" max="1" width="30.7109375" style="285" customWidth="1"/>
    <col min="2" max="2" width="15.28515625" style="285" customWidth="1"/>
    <col min="3" max="3" width="20.5703125" style="285" customWidth="1"/>
    <col min="4" max="4" width="25" style="285" customWidth="1"/>
    <col min="5" max="5" width="17.7109375" style="285" customWidth="1"/>
    <col min="6" max="7" width="19.5703125" style="285" customWidth="1"/>
    <col min="8" max="8" width="26.42578125" style="285" customWidth="1"/>
    <col min="9" max="9" width="19.140625" style="285" customWidth="1"/>
    <col min="10" max="10" width="21.28515625" style="285" customWidth="1"/>
    <col min="11" max="11" width="17.85546875" style="285" customWidth="1"/>
    <col min="12" max="12" width="18.28515625" style="285" customWidth="1"/>
    <col min="13" max="13" width="15.7109375" style="285" customWidth="1"/>
    <col min="14" max="14" width="105.85546875" style="285" customWidth="1"/>
    <col min="15" max="15" width="28.140625" style="285" customWidth="1"/>
    <col min="16" max="16384" width="9.140625" style="285"/>
  </cols>
  <sheetData>
    <row r="1" spans="1:14" x14ac:dyDescent="0.2">
      <c r="A1" s="257"/>
      <c r="B1" s="257"/>
      <c r="C1" s="257"/>
      <c r="D1" s="257"/>
      <c r="E1" s="257"/>
      <c r="F1" s="257"/>
      <c r="G1" s="257"/>
      <c r="H1" s="257"/>
      <c r="I1" s="257"/>
      <c r="J1" s="257"/>
      <c r="K1" s="257"/>
      <c r="L1" s="257"/>
      <c r="M1" s="257"/>
      <c r="N1" s="284" t="s">
        <v>1175</v>
      </c>
    </row>
    <row r="2" spans="1:14" x14ac:dyDescent="0.2">
      <c r="A2" s="257"/>
      <c r="B2" s="257"/>
      <c r="C2" s="257"/>
      <c r="D2" s="257"/>
      <c r="E2" s="257"/>
      <c r="F2" s="257"/>
      <c r="G2" s="257"/>
      <c r="H2" s="257"/>
      <c r="I2" s="257"/>
      <c r="J2" s="257"/>
      <c r="K2" s="257"/>
      <c r="L2" s="257"/>
      <c r="M2" s="257"/>
      <c r="N2" s="284"/>
    </row>
    <row r="3" spans="1:14" x14ac:dyDescent="0.2">
      <c r="A3" s="257"/>
      <c r="B3" s="257"/>
      <c r="C3" s="257"/>
      <c r="D3" s="257"/>
      <c r="E3" s="257"/>
      <c r="F3" s="257"/>
      <c r="G3" s="257"/>
      <c r="H3" s="257"/>
      <c r="I3" s="257"/>
      <c r="J3" s="257"/>
      <c r="K3" s="257"/>
      <c r="L3" s="257"/>
      <c r="M3" s="257"/>
      <c r="N3" s="284"/>
    </row>
    <row r="4" spans="1:14" ht="69" customHeight="1" x14ac:dyDescent="0.2">
      <c r="A4" s="573" t="s">
        <v>1155</v>
      </c>
      <c r="B4" s="573"/>
      <c r="C4" s="573"/>
      <c r="D4" s="573"/>
      <c r="E4" s="573"/>
      <c r="F4" s="573"/>
      <c r="G4" s="573"/>
      <c r="H4" s="573"/>
      <c r="I4" s="573"/>
      <c r="J4" s="573"/>
      <c r="K4" s="573"/>
      <c r="L4" s="573"/>
      <c r="M4" s="573"/>
      <c r="N4" s="573"/>
    </row>
    <row r="5" spans="1:14" x14ac:dyDescent="0.2">
      <c r="A5" s="574"/>
      <c r="B5" s="574"/>
      <c r="C5" s="574"/>
      <c r="D5" s="574"/>
      <c r="E5" s="574"/>
      <c r="F5" s="574"/>
      <c r="G5" s="574"/>
      <c r="H5" s="574"/>
      <c r="I5" s="574"/>
      <c r="J5" s="574"/>
      <c r="K5" s="574"/>
      <c r="L5" s="574"/>
      <c r="M5" s="574"/>
      <c r="N5" s="574"/>
    </row>
    <row r="6" spans="1:14" ht="243.75" x14ac:dyDescent="0.2">
      <c r="A6" s="286"/>
      <c r="B6" s="286" t="s">
        <v>1156</v>
      </c>
      <c r="C6" s="286" t="s">
        <v>1157</v>
      </c>
      <c r="D6" s="286" t="s">
        <v>1158</v>
      </c>
      <c r="E6" s="286" t="s">
        <v>1159</v>
      </c>
      <c r="F6" s="286" t="s">
        <v>1160</v>
      </c>
      <c r="G6" s="286" t="s">
        <v>1161</v>
      </c>
      <c r="H6" s="286" t="s">
        <v>1162</v>
      </c>
      <c r="I6" s="286" t="s">
        <v>1163</v>
      </c>
      <c r="J6" s="286" t="s">
        <v>1164</v>
      </c>
      <c r="K6" s="286" t="s">
        <v>1165</v>
      </c>
      <c r="L6" s="286" t="s">
        <v>1166</v>
      </c>
      <c r="M6" s="286" t="s">
        <v>1167</v>
      </c>
      <c r="N6" s="286" t="s">
        <v>1168</v>
      </c>
    </row>
    <row r="7" spans="1:14" s="287" customFormat="1" ht="15" x14ac:dyDescent="0.2">
      <c r="A7" s="258">
        <v>1</v>
      </c>
      <c r="B7" s="258" t="s">
        <v>1169</v>
      </c>
      <c r="C7" s="258">
        <v>3</v>
      </c>
      <c r="D7" s="258">
        <v>4</v>
      </c>
      <c r="E7" s="258">
        <v>5</v>
      </c>
      <c r="F7" s="258">
        <v>6</v>
      </c>
      <c r="G7" s="258">
        <v>7</v>
      </c>
      <c r="H7" s="258" t="s">
        <v>1170</v>
      </c>
      <c r="I7" s="258">
        <v>9</v>
      </c>
      <c r="J7" s="258">
        <v>10</v>
      </c>
      <c r="K7" s="258">
        <v>11</v>
      </c>
      <c r="L7" s="258">
        <v>12</v>
      </c>
      <c r="M7" s="258" t="s">
        <v>1171</v>
      </c>
      <c r="N7" s="258">
        <v>14</v>
      </c>
    </row>
    <row r="8" spans="1:14" ht="203.25" customHeight="1" x14ac:dyDescent="0.2">
      <c r="A8" s="286" t="s">
        <v>1172</v>
      </c>
      <c r="B8" s="288">
        <f>B9</f>
        <v>15415.699999999255</v>
      </c>
      <c r="C8" s="288">
        <f t="shared" ref="C8:M8" si="0">C9</f>
        <v>30157869</v>
      </c>
      <c r="D8" s="288">
        <f t="shared" si="0"/>
        <v>2551244.5</v>
      </c>
      <c r="E8" s="288">
        <f t="shared" si="0"/>
        <v>514070.8</v>
      </c>
      <c r="F8" s="288">
        <f t="shared" si="0"/>
        <v>1113625.8</v>
      </c>
      <c r="G8" s="288">
        <f t="shared" si="0"/>
        <v>25963512.199999999</v>
      </c>
      <c r="H8" s="288">
        <f t="shared" si="0"/>
        <v>1783.1949999999999</v>
      </c>
      <c r="I8" s="286">
        <f t="shared" si="0"/>
        <v>0</v>
      </c>
      <c r="J8" s="286">
        <f t="shared" si="0"/>
        <v>0</v>
      </c>
      <c r="K8" s="289">
        <v>1783.1949999999999</v>
      </c>
      <c r="L8" s="286">
        <f t="shared" si="0"/>
        <v>0</v>
      </c>
      <c r="M8" s="290">
        <f t="shared" si="0"/>
        <v>11.567395577236752</v>
      </c>
      <c r="N8" s="575" t="s">
        <v>1419</v>
      </c>
    </row>
    <row r="9" spans="1:14" ht="203.25" customHeight="1" x14ac:dyDescent="0.2">
      <c r="A9" s="286" t="s">
        <v>1174</v>
      </c>
      <c r="B9" s="288">
        <f>C9-D9-E9-F9-G9</f>
        <v>15415.699999999255</v>
      </c>
      <c r="C9" s="288">
        <v>30157869</v>
      </c>
      <c r="D9" s="288">
        <f>3065315.3-E9</f>
        <v>2551244.5</v>
      </c>
      <c r="E9" s="288">
        <v>514070.8</v>
      </c>
      <c r="F9" s="288">
        <v>1113625.8</v>
      </c>
      <c r="G9" s="288">
        <f>C9-D9-E9-F9-4383.5-11032.2</f>
        <v>25963512.199999999</v>
      </c>
      <c r="H9" s="288">
        <f>I9+J9+K9+L9</f>
        <v>1783.1949999999999</v>
      </c>
      <c r="I9" s="286">
        <v>0</v>
      </c>
      <c r="J9" s="286">
        <v>0</v>
      </c>
      <c r="K9" s="289">
        <v>1783.1949999999999</v>
      </c>
      <c r="L9" s="286">
        <v>0</v>
      </c>
      <c r="M9" s="290">
        <f>H9/B9*100</f>
        <v>11.567395577236752</v>
      </c>
      <c r="N9" s="575"/>
    </row>
    <row r="10" spans="1:14" s="294" customFormat="1" x14ac:dyDescent="0.2">
      <c r="A10" s="291"/>
      <c r="B10" s="291"/>
      <c r="C10" s="292"/>
      <c r="D10" s="292"/>
      <c r="E10" s="292"/>
      <c r="F10" s="292"/>
      <c r="G10" s="293"/>
      <c r="H10" s="291"/>
      <c r="I10" s="291"/>
      <c r="J10" s="291"/>
      <c r="K10" s="291"/>
      <c r="L10" s="291"/>
      <c r="M10" s="291"/>
      <c r="N10" s="291"/>
    </row>
    <row r="11" spans="1:14" ht="222.75" customHeight="1" x14ac:dyDescent="0.25">
      <c r="A11" s="572" t="s">
        <v>1173</v>
      </c>
      <c r="B11" s="572"/>
      <c r="C11" s="572"/>
      <c r="D11" s="572"/>
      <c r="E11" s="572"/>
      <c r="F11" s="572"/>
      <c r="G11" s="572"/>
      <c r="H11" s="572"/>
      <c r="I11" s="572"/>
      <c r="J11" s="572"/>
      <c r="K11" s="572"/>
      <c r="L11" s="572"/>
      <c r="M11" s="572"/>
      <c r="N11" s="572"/>
    </row>
  </sheetData>
  <mergeCells count="4">
    <mergeCell ref="A11:N11"/>
    <mergeCell ref="A4:N4"/>
    <mergeCell ref="A5:N5"/>
    <mergeCell ref="N8:N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88"/>
  <sheetViews>
    <sheetView zoomScale="70" zoomScaleNormal="70" workbookViewId="0">
      <selection activeCell="A26" sqref="A26:A80"/>
    </sheetView>
  </sheetViews>
  <sheetFormatPr defaultRowHeight="15" outlineLevelRow="1" x14ac:dyDescent="0.25"/>
  <cols>
    <col min="1" max="1" width="68.5703125" style="87" customWidth="1"/>
    <col min="2" max="2" width="63.28515625" style="87" customWidth="1"/>
    <col min="3" max="3" width="18.7109375" style="254" customWidth="1"/>
    <col min="4" max="4" width="19.140625" style="254" customWidth="1"/>
    <col min="5" max="12" width="18.7109375" style="254" customWidth="1"/>
    <col min="13" max="16384" width="9.140625" style="87"/>
  </cols>
  <sheetData>
    <row r="1" spans="1:13" ht="18.75" x14ac:dyDescent="0.3">
      <c r="A1" s="86"/>
      <c r="L1" s="160" t="s">
        <v>1154</v>
      </c>
    </row>
    <row r="2" spans="1:13" ht="45.75" customHeight="1" x14ac:dyDescent="0.25">
      <c r="A2" s="574" t="s">
        <v>1153</v>
      </c>
      <c r="B2" s="574"/>
      <c r="C2" s="574"/>
      <c r="D2" s="574"/>
      <c r="E2" s="574"/>
      <c r="F2" s="574"/>
      <c r="G2" s="574"/>
      <c r="H2" s="574"/>
      <c r="I2" s="574"/>
      <c r="J2" s="574"/>
      <c r="K2" s="574"/>
      <c r="L2" s="574"/>
    </row>
    <row r="3" spans="1:13" x14ac:dyDescent="0.25">
      <c r="A3" s="570"/>
      <c r="B3" s="570"/>
      <c r="C3" s="570"/>
      <c r="D3" s="570"/>
      <c r="E3" s="570"/>
      <c r="F3" s="570"/>
      <c r="G3" s="570"/>
      <c r="H3" s="570"/>
      <c r="I3" s="570"/>
      <c r="J3" s="570"/>
      <c r="K3" s="570"/>
      <c r="L3" s="570"/>
    </row>
    <row r="4" spans="1:13" x14ac:dyDescent="0.25">
      <c r="A4" s="581" t="s">
        <v>663</v>
      </c>
      <c r="B4" s="582" t="s">
        <v>664</v>
      </c>
      <c r="C4" s="584" t="s">
        <v>665</v>
      </c>
      <c r="D4" s="585"/>
      <c r="E4" s="585"/>
      <c r="F4" s="585"/>
      <c r="G4" s="585"/>
      <c r="H4" s="585"/>
      <c r="I4" s="585"/>
      <c r="J4" s="585"/>
      <c r="K4" s="585"/>
      <c r="L4" s="585"/>
    </row>
    <row r="5" spans="1:13" ht="75" x14ac:dyDescent="0.25">
      <c r="A5" s="581"/>
      <c r="B5" s="583"/>
      <c r="C5" s="258" t="s">
        <v>826</v>
      </c>
      <c r="D5" s="159" t="s">
        <v>666</v>
      </c>
      <c r="E5" s="258" t="s">
        <v>827</v>
      </c>
      <c r="F5" s="258" t="s">
        <v>828</v>
      </c>
      <c r="G5" s="258" t="s">
        <v>831</v>
      </c>
      <c r="H5" s="258" t="s">
        <v>832</v>
      </c>
      <c r="I5" s="258" t="s">
        <v>833</v>
      </c>
      <c r="J5" s="258" t="s">
        <v>829</v>
      </c>
      <c r="K5" s="258" t="s">
        <v>830</v>
      </c>
      <c r="L5" s="258" t="s">
        <v>1373</v>
      </c>
    </row>
    <row r="6" spans="1:13" x14ac:dyDescent="0.25">
      <c r="A6" s="88">
        <v>1</v>
      </c>
      <c r="B6" s="258">
        <v>2</v>
      </c>
      <c r="C6" s="258">
        <v>3</v>
      </c>
      <c r="D6" s="258">
        <v>4</v>
      </c>
      <c r="E6" s="258">
        <v>5</v>
      </c>
      <c r="F6" s="258">
        <v>6</v>
      </c>
      <c r="G6" s="258">
        <v>7</v>
      </c>
      <c r="H6" s="258">
        <v>8</v>
      </c>
      <c r="I6" s="258">
        <v>9</v>
      </c>
      <c r="J6" s="258">
        <v>10</v>
      </c>
      <c r="K6" s="258">
        <v>11</v>
      </c>
      <c r="L6" s="258">
        <v>12</v>
      </c>
    </row>
    <row r="7" spans="1:13" s="95" customFormat="1" ht="14.25" x14ac:dyDescent="0.2">
      <c r="A7" s="576" t="s">
        <v>667</v>
      </c>
      <c r="B7" s="255" t="s">
        <v>1</v>
      </c>
      <c r="C7" s="89">
        <f t="shared" ref="C7:D7" si="0">C8+C9</f>
        <v>33768420.600000001</v>
      </c>
      <c r="D7" s="89">
        <f t="shared" si="0"/>
        <v>34457484.5</v>
      </c>
      <c r="E7" s="89">
        <f t="shared" ref="E7:L7" si="1">E8+E9</f>
        <v>34863125.300000004</v>
      </c>
      <c r="F7" s="89">
        <f t="shared" si="1"/>
        <v>34863125.300000004</v>
      </c>
      <c r="G7" s="89">
        <f t="shared" si="1"/>
        <v>34902859.200000003</v>
      </c>
      <c r="H7" s="89">
        <f t="shared" si="1"/>
        <v>37542906.299999997</v>
      </c>
      <c r="I7" s="89">
        <f t="shared" si="1"/>
        <v>37542906.299999997</v>
      </c>
      <c r="J7" s="89">
        <f t="shared" si="1"/>
        <v>39129202.399999999</v>
      </c>
      <c r="K7" s="89">
        <f t="shared" si="1"/>
        <v>34904859.200000003</v>
      </c>
      <c r="L7" s="89">
        <f t="shared" si="1"/>
        <v>39888081.015000001</v>
      </c>
    </row>
    <row r="8" spans="1:13" s="95" customFormat="1" ht="14.25" x14ac:dyDescent="0.2">
      <c r="A8" s="577"/>
      <c r="B8" s="255" t="s">
        <v>3</v>
      </c>
      <c r="C8" s="89">
        <f t="shared" ref="C8:L8" si="2">C27+C172+C185+C210+C226+C273</f>
        <v>30292788.400000002</v>
      </c>
      <c r="D8" s="89">
        <f t="shared" si="2"/>
        <v>30629619.100000001</v>
      </c>
      <c r="E8" s="89">
        <f t="shared" si="2"/>
        <v>29768891.100000001</v>
      </c>
      <c r="F8" s="89">
        <f t="shared" si="2"/>
        <v>29768891.100000001</v>
      </c>
      <c r="G8" s="89">
        <f t="shared" si="2"/>
        <v>29762815.900000002</v>
      </c>
      <c r="H8" s="89">
        <f t="shared" si="2"/>
        <v>30355821.600000001</v>
      </c>
      <c r="I8" s="89">
        <f t="shared" si="2"/>
        <v>30355821.600000001</v>
      </c>
      <c r="J8" s="89">
        <f t="shared" si="2"/>
        <v>30698812</v>
      </c>
      <c r="K8" s="89">
        <f t="shared" si="2"/>
        <v>29764815.900000002</v>
      </c>
      <c r="L8" s="89">
        <f t="shared" si="2"/>
        <v>31174222.815000001</v>
      </c>
    </row>
    <row r="9" spans="1:13" s="95" customFormat="1" ht="14.25" x14ac:dyDescent="0.2">
      <c r="A9" s="577"/>
      <c r="B9" s="255" t="s">
        <v>4</v>
      </c>
      <c r="C9" s="89">
        <f>C28+C173+C186+C211+C227</f>
        <v>3475632.2</v>
      </c>
      <c r="D9" s="89">
        <f>D28+D173+D186+D211+D227</f>
        <v>3827865.4000000004</v>
      </c>
      <c r="E9" s="89">
        <f>E28+E173+E186+E211+E227</f>
        <v>5094234.2</v>
      </c>
      <c r="F9" s="89">
        <f>F28+F173+F186+F211+F227</f>
        <v>5094234.2</v>
      </c>
      <c r="G9" s="89">
        <f>G28+G173+G186+G211+G227</f>
        <v>5140043.3000000007</v>
      </c>
      <c r="H9" s="89">
        <f>H28+H173+H186+H211+H227+H274</f>
        <v>7187084.6999999993</v>
      </c>
      <c r="I9" s="89">
        <f t="shared" ref="I9:L9" si="3">I28+I173+I186+I211+I227+I274</f>
        <v>7187084.6999999993</v>
      </c>
      <c r="J9" s="89">
        <f t="shared" si="3"/>
        <v>8430390.4000000004</v>
      </c>
      <c r="K9" s="89">
        <f t="shared" si="3"/>
        <v>5140043.3000000007</v>
      </c>
      <c r="L9" s="89">
        <f t="shared" si="3"/>
        <v>8713858.2000000011</v>
      </c>
      <c r="M9" s="123"/>
    </row>
    <row r="10" spans="1:13" ht="15.75" x14ac:dyDescent="0.25">
      <c r="A10" s="577"/>
      <c r="B10" s="90" t="s">
        <v>668</v>
      </c>
      <c r="C10" s="91" t="s">
        <v>604</v>
      </c>
      <c r="D10" s="92" t="s">
        <v>604</v>
      </c>
      <c r="E10" s="91" t="str">
        <f t="shared" ref="E10:L10" si="4">D10</f>
        <v>6.6</v>
      </c>
      <c r="F10" s="92" t="str">
        <f t="shared" si="4"/>
        <v>6.6</v>
      </c>
      <c r="G10" s="92" t="str">
        <f t="shared" si="4"/>
        <v>6.6</v>
      </c>
      <c r="H10" s="92" t="str">
        <f t="shared" si="4"/>
        <v>6.6</v>
      </c>
      <c r="I10" s="92" t="str">
        <f t="shared" si="4"/>
        <v>6.6</v>
      </c>
      <c r="J10" s="92" t="str">
        <f t="shared" si="4"/>
        <v>6.6</v>
      </c>
      <c r="K10" s="92" t="str">
        <f t="shared" si="4"/>
        <v>6.6</v>
      </c>
      <c r="L10" s="92" t="str">
        <f t="shared" si="4"/>
        <v>6.6</v>
      </c>
    </row>
    <row r="11" spans="1:13" ht="30" x14ac:dyDescent="0.25">
      <c r="A11" s="577"/>
      <c r="B11" s="90" t="s">
        <v>669</v>
      </c>
      <c r="C11" s="91" t="s">
        <v>834</v>
      </c>
      <c r="D11" s="92" t="s">
        <v>834</v>
      </c>
      <c r="E11" s="91" t="str">
        <f t="shared" ref="E11:K11" si="5">D11</f>
        <v>575.2</v>
      </c>
      <c r="F11" s="92" t="str">
        <f t="shared" si="5"/>
        <v>575.2</v>
      </c>
      <c r="G11" s="92" t="str">
        <f t="shared" si="5"/>
        <v>575.2</v>
      </c>
      <c r="H11" s="92" t="str">
        <f t="shared" si="5"/>
        <v>575.2</v>
      </c>
      <c r="I11" s="92" t="str">
        <f t="shared" si="5"/>
        <v>575.2</v>
      </c>
      <c r="J11" s="92" t="str">
        <f t="shared" ref="J11:J25" si="6">I11</f>
        <v>575.2</v>
      </c>
      <c r="K11" s="92" t="str">
        <f t="shared" si="5"/>
        <v>575.2</v>
      </c>
      <c r="L11" s="92">
        <v>575.20000000000005</v>
      </c>
    </row>
    <row r="12" spans="1:13" ht="15.75" x14ac:dyDescent="0.25">
      <c r="A12" s="577"/>
      <c r="B12" s="90" t="s">
        <v>670</v>
      </c>
      <c r="C12" s="91" t="s">
        <v>835</v>
      </c>
      <c r="D12" s="92" t="s">
        <v>835</v>
      </c>
      <c r="E12" s="91" t="str">
        <f t="shared" ref="E12:K12" si="7">D12</f>
        <v>12.6</v>
      </c>
      <c r="F12" s="92" t="str">
        <f t="shared" si="7"/>
        <v>12.6</v>
      </c>
      <c r="G12" s="92" t="str">
        <f t="shared" si="7"/>
        <v>12.6</v>
      </c>
      <c r="H12" s="92" t="str">
        <f t="shared" si="7"/>
        <v>12.6</v>
      </c>
      <c r="I12" s="92" t="str">
        <f t="shared" si="7"/>
        <v>12.6</v>
      </c>
      <c r="J12" s="92" t="str">
        <f t="shared" si="6"/>
        <v>12.6</v>
      </c>
      <c r="K12" s="92" t="str">
        <f t="shared" si="7"/>
        <v>12.6</v>
      </c>
      <c r="L12" s="92">
        <v>12.6</v>
      </c>
    </row>
    <row r="13" spans="1:13" ht="30" x14ac:dyDescent="0.25">
      <c r="A13" s="577"/>
      <c r="B13" s="90" t="s">
        <v>671</v>
      </c>
      <c r="C13" s="91" t="s">
        <v>836</v>
      </c>
      <c r="D13" s="92" t="s">
        <v>836</v>
      </c>
      <c r="E13" s="91" t="str">
        <f t="shared" ref="E13:K13" si="8">D13</f>
        <v>209.7</v>
      </c>
      <c r="F13" s="92" t="str">
        <f t="shared" si="8"/>
        <v>209.7</v>
      </c>
      <c r="G13" s="92" t="str">
        <f t="shared" si="8"/>
        <v>209.7</v>
      </c>
      <c r="H13" s="92" t="str">
        <f t="shared" si="8"/>
        <v>209.7</v>
      </c>
      <c r="I13" s="92" t="str">
        <f t="shared" si="8"/>
        <v>209.7</v>
      </c>
      <c r="J13" s="92" t="str">
        <f t="shared" si="6"/>
        <v>209.7</v>
      </c>
      <c r="K13" s="92" t="str">
        <f t="shared" si="8"/>
        <v>209.7</v>
      </c>
      <c r="L13" s="92">
        <v>209.7</v>
      </c>
    </row>
    <row r="14" spans="1:13" ht="15.75" x14ac:dyDescent="0.25">
      <c r="A14" s="577"/>
      <c r="B14" s="90" t="s">
        <v>672</v>
      </c>
      <c r="C14" s="91" t="s">
        <v>837</v>
      </c>
      <c r="D14" s="92" t="s">
        <v>837</v>
      </c>
      <c r="E14" s="91" t="str">
        <f t="shared" ref="E14:G14" si="9">D14</f>
        <v>14.5</v>
      </c>
      <c r="F14" s="92" t="str">
        <f t="shared" si="9"/>
        <v>14.5</v>
      </c>
      <c r="G14" s="92" t="str">
        <f t="shared" si="9"/>
        <v>14.5</v>
      </c>
      <c r="H14" s="121" t="s">
        <v>890</v>
      </c>
      <c r="I14" s="92" t="str">
        <f t="shared" ref="E14:K15" si="10">H14</f>
        <v>13.5</v>
      </c>
      <c r="J14" s="92" t="str">
        <f t="shared" si="6"/>
        <v>13.5</v>
      </c>
      <c r="K14" s="92" t="str">
        <f t="shared" si="10"/>
        <v>13.5</v>
      </c>
      <c r="L14" s="92">
        <v>13.5</v>
      </c>
    </row>
    <row r="15" spans="1:13" ht="15.75" x14ac:dyDescent="0.25">
      <c r="A15" s="577"/>
      <c r="B15" s="90" t="s">
        <v>673</v>
      </c>
      <c r="C15" s="91" t="s">
        <v>838</v>
      </c>
      <c r="D15" s="92" t="s">
        <v>838</v>
      </c>
      <c r="E15" s="91" t="str">
        <f t="shared" si="10"/>
        <v>71.2</v>
      </c>
      <c r="F15" s="92" t="str">
        <f t="shared" si="10"/>
        <v>71.2</v>
      </c>
      <c r="G15" s="92" t="str">
        <f t="shared" si="10"/>
        <v>71.2</v>
      </c>
      <c r="H15" s="92" t="str">
        <f t="shared" si="10"/>
        <v>71.2</v>
      </c>
      <c r="I15" s="92" t="str">
        <f t="shared" si="10"/>
        <v>71.2</v>
      </c>
      <c r="J15" s="92" t="str">
        <f t="shared" si="6"/>
        <v>71.2</v>
      </c>
      <c r="K15" s="92" t="str">
        <f t="shared" si="10"/>
        <v>71.2</v>
      </c>
      <c r="L15" s="92">
        <v>71.2</v>
      </c>
    </row>
    <row r="16" spans="1:13" ht="30" x14ac:dyDescent="0.25">
      <c r="A16" s="577"/>
      <c r="B16" s="90" t="s">
        <v>674</v>
      </c>
      <c r="C16" s="91" t="s">
        <v>266</v>
      </c>
      <c r="D16" s="92" t="s">
        <v>266</v>
      </c>
      <c r="E16" s="91" t="str">
        <f t="shared" ref="E16:K16" si="11">D16</f>
        <v>3</v>
      </c>
      <c r="F16" s="92" t="str">
        <f t="shared" si="11"/>
        <v>3</v>
      </c>
      <c r="G16" s="92" t="str">
        <f t="shared" si="11"/>
        <v>3</v>
      </c>
      <c r="H16" s="92" t="str">
        <f t="shared" si="11"/>
        <v>3</v>
      </c>
      <c r="I16" s="92" t="str">
        <f t="shared" si="11"/>
        <v>3</v>
      </c>
      <c r="J16" s="92" t="str">
        <f t="shared" si="6"/>
        <v>3</v>
      </c>
      <c r="K16" s="92" t="str">
        <f t="shared" si="11"/>
        <v>3</v>
      </c>
      <c r="L16" s="92" t="s">
        <v>605</v>
      </c>
    </row>
    <row r="17" spans="1:12" ht="15.75" outlineLevel="1" x14ac:dyDescent="0.25">
      <c r="A17" s="577"/>
      <c r="B17" s="90" t="s">
        <v>675</v>
      </c>
      <c r="C17" s="91" t="s">
        <v>606</v>
      </c>
      <c r="D17" s="92" t="s">
        <v>606</v>
      </c>
      <c r="E17" s="91" t="str">
        <f t="shared" ref="E17:L17" si="12">D17</f>
        <v>37.3</v>
      </c>
      <c r="F17" s="92" t="str">
        <f t="shared" si="12"/>
        <v>37.3</v>
      </c>
      <c r="G17" s="92" t="str">
        <f t="shared" si="12"/>
        <v>37.3</v>
      </c>
      <c r="H17" s="92" t="str">
        <f t="shared" si="12"/>
        <v>37.3</v>
      </c>
      <c r="I17" s="92" t="str">
        <f t="shared" si="12"/>
        <v>37.3</v>
      </c>
      <c r="J17" s="92" t="str">
        <f t="shared" si="6"/>
        <v>37.3</v>
      </c>
      <c r="K17" s="92" t="str">
        <f t="shared" si="12"/>
        <v>37.3</v>
      </c>
      <c r="L17" s="92" t="str">
        <f t="shared" si="12"/>
        <v>37.3</v>
      </c>
    </row>
    <row r="18" spans="1:12" ht="90" outlineLevel="1" x14ac:dyDescent="0.25">
      <c r="A18" s="577"/>
      <c r="B18" s="90" t="s">
        <v>676</v>
      </c>
      <c r="C18" s="91" t="s">
        <v>367</v>
      </c>
      <c r="D18" s="92" t="s">
        <v>367</v>
      </c>
      <c r="E18" s="91" t="str">
        <f t="shared" ref="E18:L18" si="13">D18</f>
        <v>200</v>
      </c>
      <c r="F18" s="92" t="str">
        <f t="shared" si="13"/>
        <v>200</v>
      </c>
      <c r="G18" s="92" t="str">
        <f t="shared" si="13"/>
        <v>200</v>
      </c>
      <c r="H18" s="92" t="str">
        <f t="shared" si="13"/>
        <v>200</v>
      </c>
      <c r="I18" s="92" t="str">
        <f t="shared" si="13"/>
        <v>200</v>
      </c>
      <c r="J18" s="92" t="str">
        <f t="shared" si="6"/>
        <v>200</v>
      </c>
      <c r="K18" s="92" t="str">
        <f t="shared" si="13"/>
        <v>200</v>
      </c>
      <c r="L18" s="92" t="str">
        <f t="shared" si="13"/>
        <v>200</v>
      </c>
    </row>
    <row r="19" spans="1:12" ht="60" outlineLevel="1" x14ac:dyDescent="0.25">
      <c r="A19" s="577"/>
      <c r="B19" s="90" t="s">
        <v>677</v>
      </c>
      <c r="C19" s="91" t="s">
        <v>228</v>
      </c>
      <c r="D19" s="92" t="s">
        <v>228</v>
      </c>
      <c r="E19" s="91" t="str">
        <f t="shared" ref="E19:L19" si="14">D19</f>
        <v>100</v>
      </c>
      <c r="F19" s="92" t="str">
        <f t="shared" si="14"/>
        <v>100</v>
      </c>
      <c r="G19" s="92" t="str">
        <f t="shared" si="14"/>
        <v>100</v>
      </c>
      <c r="H19" s="92" t="str">
        <f t="shared" si="14"/>
        <v>100</v>
      </c>
      <c r="I19" s="92" t="str">
        <f t="shared" si="14"/>
        <v>100</v>
      </c>
      <c r="J19" s="92" t="str">
        <f t="shared" si="6"/>
        <v>100</v>
      </c>
      <c r="K19" s="92" t="str">
        <f t="shared" si="14"/>
        <v>100</v>
      </c>
      <c r="L19" s="92" t="str">
        <f t="shared" si="14"/>
        <v>100</v>
      </c>
    </row>
    <row r="20" spans="1:12" ht="75" outlineLevel="1" x14ac:dyDescent="0.25">
      <c r="A20" s="577"/>
      <c r="B20" s="90" t="s">
        <v>678</v>
      </c>
      <c r="C20" s="91" t="s">
        <v>228</v>
      </c>
      <c r="D20" s="92" t="s">
        <v>228</v>
      </c>
      <c r="E20" s="91" t="str">
        <f t="shared" ref="E20:L20" si="15">D20</f>
        <v>100</v>
      </c>
      <c r="F20" s="92" t="str">
        <f t="shared" si="15"/>
        <v>100</v>
      </c>
      <c r="G20" s="92" t="str">
        <f t="shared" si="15"/>
        <v>100</v>
      </c>
      <c r="H20" s="92" t="str">
        <f t="shared" si="15"/>
        <v>100</v>
      </c>
      <c r="I20" s="92" t="str">
        <f t="shared" si="15"/>
        <v>100</v>
      </c>
      <c r="J20" s="92" t="str">
        <f t="shared" si="6"/>
        <v>100</v>
      </c>
      <c r="K20" s="92" t="str">
        <f t="shared" si="15"/>
        <v>100</v>
      </c>
      <c r="L20" s="92" t="str">
        <f t="shared" si="15"/>
        <v>100</v>
      </c>
    </row>
    <row r="21" spans="1:12" ht="30" outlineLevel="1" x14ac:dyDescent="0.25">
      <c r="A21" s="577"/>
      <c r="B21" s="90" t="s">
        <v>679</v>
      </c>
      <c r="C21" s="91" t="s">
        <v>360</v>
      </c>
      <c r="D21" s="104" t="s">
        <v>841</v>
      </c>
      <c r="E21" s="91" t="str">
        <f t="shared" ref="E21:L21" si="16">D21</f>
        <v>6.7</v>
      </c>
      <c r="F21" s="92" t="str">
        <f t="shared" si="16"/>
        <v>6.7</v>
      </c>
      <c r="G21" s="92" t="str">
        <f t="shared" si="16"/>
        <v>6.7</v>
      </c>
      <c r="H21" s="92" t="str">
        <f t="shared" si="16"/>
        <v>6.7</v>
      </c>
      <c r="I21" s="92" t="str">
        <f t="shared" si="16"/>
        <v>6.7</v>
      </c>
      <c r="J21" s="92" t="str">
        <f t="shared" si="6"/>
        <v>6.7</v>
      </c>
      <c r="K21" s="92" t="str">
        <f t="shared" si="16"/>
        <v>6.7</v>
      </c>
      <c r="L21" s="92" t="str">
        <f t="shared" si="16"/>
        <v>6.7</v>
      </c>
    </row>
    <row r="22" spans="1:12" ht="30" outlineLevel="1" x14ac:dyDescent="0.25">
      <c r="A22" s="577"/>
      <c r="B22" s="90" t="s">
        <v>680</v>
      </c>
      <c r="C22" s="104" t="s">
        <v>604</v>
      </c>
      <c r="D22" s="92" t="s">
        <v>360</v>
      </c>
      <c r="E22" s="91" t="str">
        <f t="shared" ref="E22:L22" si="17">D22</f>
        <v>-</v>
      </c>
      <c r="F22" s="92" t="str">
        <f t="shared" si="17"/>
        <v>-</v>
      </c>
      <c r="G22" s="92" t="str">
        <f t="shared" si="17"/>
        <v>-</v>
      </c>
      <c r="H22" s="92" t="str">
        <f t="shared" si="17"/>
        <v>-</v>
      </c>
      <c r="I22" s="92" t="str">
        <f t="shared" si="17"/>
        <v>-</v>
      </c>
      <c r="J22" s="92" t="str">
        <f t="shared" si="6"/>
        <v>-</v>
      </c>
      <c r="K22" s="92" t="str">
        <f t="shared" si="17"/>
        <v>-</v>
      </c>
      <c r="L22" s="92" t="str">
        <f t="shared" si="17"/>
        <v>-</v>
      </c>
    </row>
    <row r="23" spans="1:12" ht="30" outlineLevel="1" x14ac:dyDescent="0.25">
      <c r="A23" s="577"/>
      <c r="B23" s="90" t="s">
        <v>681</v>
      </c>
      <c r="C23" s="91" t="s">
        <v>360</v>
      </c>
      <c r="D23" s="92" t="s">
        <v>360</v>
      </c>
      <c r="E23" s="91" t="str">
        <f t="shared" ref="E23:L23" si="18">D23</f>
        <v>-</v>
      </c>
      <c r="F23" s="92" t="str">
        <f t="shared" si="18"/>
        <v>-</v>
      </c>
      <c r="G23" s="92" t="str">
        <f t="shared" si="18"/>
        <v>-</v>
      </c>
      <c r="H23" s="92" t="str">
        <f t="shared" si="18"/>
        <v>-</v>
      </c>
      <c r="I23" s="92" t="str">
        <f t="shared" si="18"/>
        <v>-</v>
      </c>
      <c r="J23" s="92" t="str">
        <f t="shared" si="6"/>
        <v>-</v>
      </c>
      <c r="K23" s="92" t="str">
        <f t="shared" si="18"/>
        <v>-</v>
      </c>
      <c r="L23" s="92" t="str">
        <f t="shared" si="18"/>
        <v>-</v>
      </c>
    </row>
    <row r="24" spans="1:12" ht="15.75" outlineLevel="1" x14ac:dyDescent="0.25">
      <c r="A24" s="577"/>
      <c r="B24" s="90" t="s">
        <v>682</v>
      </c>
      <c r="C24" s="91" t="s">
        <v>839</v>
      </c>
      <c r="D24" s="104" t="s">
        <v>839</v>
      </c>
      <c r="E24" s="91" t="str">
        <f t="shared" ref="E24:L24" si="19">D24</f>
        <v>1.096</v>
      </c>
      <c r="F24" s="92" t="str">
        <f t="shared" si="19"/>
        <v>1.096</v>
      </c>
      <c r="G24" s="92" t="str">
        <f t="shared" si="19"/>
        <v>1.096</v>
      </c>
      <c r="H24" s="92" t="str">
        <f t="shared" si="19"/>
        <v>1.096</v>
      </c>
      <c r="I24" s="92" t="str">
        <f t="shared" si="19"/>
        <v>1.096</v>
      </c>
      <c r="J24" s="92" t="str">
        <f t="shared" si="6"/>
        <v>1.096</v>
      </c>
      <c r="K24" s="92" t="str">
        <f t="shared" si="19"/>
        <v>1.096</v>
      </c>
      <c r="L24" s="92" t="str">
        <f t="shared" si="19"/>
        <v>1.096</v>
      </c>
    </row>
    <row r="25" spans="1:12" ht="30" outlineLevel="1" x14ac:dyDescent="0.25">
      <c r="A25" s="577"/>
      <c r="B25" s="90" t="s">
        <v>683</v>
      </c>
      <c r="C25" s="91" t="s">
        <v>840</v>
      </c>
      <c r="D25" s="104" t="s">
        <v>840</v>
      </c>
      <c r="E25" s="91" t="str">
        <f t="shared" ref="E25:K25" si="20">D25</f>
        <v>26.5</v>
      </c>
      <c r="F25" s="92" t="str">
        <f t="shared" si="20"/>
        <v>26.5</v>
      </c>
      <c r="G25" s="92" t="str">
        <f t="shared" si="20"/>
        <v>26.5</v>
      </c>
      <c r="H25" s="92" t="str">
        <f t="shared" si="20"/>
        <v>26.5</v>
      </c>
      <c r="I25" s="92" t="str">
        <f t="shared" si="20"/>
        <v>26.5</v>
      </c>
      <c r="J25" s="92" t="str">
        <f t="shared" si="6"/>
        <v>26.5</v>
      </c>
      <c r="K25" s="92" t="str">
        <f t="shared" si="20"/>
        <v>26.5</v>
      </c>
      <c r="L25" s="92" t="s">
        <v>788</v>
      </c>
    </row>
    <row r="26" spans="1:12" s="95" customFormat="1" ht="14.25" x14ac:dyDescent="0.2">
      <c r="A26" s="576" t="s">
        <v>85</v>
      </c>
      <c r="B26" s="255" t="s">
        <v>1</v>
      </c>
      <c r="C26" s="89">
        <f t="shared" ref="C26:L26" si="21">C27+C28</f>
        <v>11267467.900000002</v>
      </c>
      <c r="D26" s="89">
        <f t="shared" si="21"/>
        <v>11460941.6</v>
      </c>
      <c r="E26" s="89">
        <f t="shared" si="21"/>
        <v>11229980.6</v>
      </c>
      <c r="F26" s="89">
        <f t="shared" si="21"/>
        <v>11229980.6</v>
      </c>
      <c r="G26" s="89">
        <f t="shared" si="21"/>
        <v>11229980.6</v>
      </c>
      <c r="H26" s="89">
        <f t="shared" si="21"/>
        <v>11304168.500000002</v>
      </c>
      <c r="I26" s="89">
        <f t="shared" si="21"/>
        <v>11336484.4</v>
      </c>
      <c r="J26" s="89">
        <f t="shared" si="21"/>
        <v>11607422.800000003</v>
      </c>
      <c r="K26" s="89">
        <f t="shared" si="21"/>
        <v>11231980.6</v>
      </c>
      <c r="L26" s="89">
        <f t="shared" si="21"/>
        <v>12123260.100000001</v>
      </c>
    </row>
    <row r="27" spans="1:12" x14ac:dyDescent="0.25">
      <c r="A27" s="577"/>
      <c r="B27" s="93" t="s">
        <v>3</v>
      </c>
      <c r="C27" s="92">
        <f t="shared" ref="C27:F28" si="22">C82+C87+C94+C98+C102+C106+C111+C115+C119+C126+C138+C145+C157+C163+C130</f>
        <v>9612780.5000000019</v>
      </c>
      <c r="D27" s="92">
        <f t="shared" si="22"/>
        <v>9619921</v>
      </c>
      <c r="E27" s="92">
        <f t="shared" si="22"/>
        <v>9384015.4000000004</v>
      </c>
      <c r="F27" s="92">
        <f t="shared" si="22"/>
        <v>9384015.4000000004</v>
      </c>
      <c r="G27" s="92">
        <f>G82+G87+G94+G98+G102+G106+G111+G115+G119+G126+G138+G145+G157+G163+G134</f>
        <v>9384015.4000000004</v>
      </c>
      <c r="H27" s="92">
        <f t="shared" ref="H27:L27" si="23">H82+H87+H94+H98+H102+H106+H111+H115+H119+H126+H138+H145+H157+H163+H134</f>
        <v>9438581.7000000011</v>
      </c>
      <c r="I27" s="92">
        <f t="shared" si="23"/>
        <v>9470897.5999999996</v>
      </c>
      <c r="J27" s="92">
        <f t="shared" si="23"/>
        <v>9651849.5000000019</v>
      </c>
      <c r="K27" s="92">
        <f t="shared" si="23"/>
        <v>9386015.4000000004</v>
      </c>
      <c r="L27" s="92">
        <f t="shared" si="23"/>
        <v>10117982.300000001</v>
      </c>
    </row>
    <row r="28" spans="1:12" x14ac:dyDescent="0.25">
      <c r="A28" s="577"/>
      <c r="B28" s="93" t="s">
        <v>4</v>
      </c>
      <c r="C28" s="92">
        <f t="shared" si="22"/>
        <v>1654687.4000000001</v>
      </c>
      <c r="D28" s="92">
        <f t="shared" si="22"/>
        <v>1841020.6</v>
      </c>
      <c r="E28" s="92">
        <f t="shared" si="22"/>
        <v>1845965.2</v>
      </c>
      <c r="F28" s="92">
        <f t="shared" si="22"/>
        <v>1845965.2</v>
      </c>
      <c r="G28" s="92">
        <f>G83+G88+G95+G99+G103+G107+G112+G116+G120+G127+G139+G146+G158+G164+G135</f>
        <v>1845965.2</v>
      </c>
      <c r="H28" s="92">
        <f t="shared" ref="H28:L28" si="24">H83+H88+H95+H99+H103+H107+H112+H116+H120+H127+H139+H146+H158+H164+H135</f>
        <v>1865586.8</v>
      </c>
      <c r="I28" s="92">
        <f t="shared" si="24"/>
        <v>1865586.8</v>
      </c>
      <c r="J28" s="92">
        <f t="shared" si="24"/>
        <v>1955573.3</v>
      </c>
      <c r="K28" s="92">
        <f t="shared" si="24"/>
        <v>1845965.2</v>
      </c>
      <c r="L28" s="92">
        <f t="shared" si="24"/>
        <v>2005277.8</v>
      </c>
    </row>
    <row r="29" spans="1:12" ht="45" outlineLevel="1" x14ac:dyDescent="0.25">
      <c r="A29" s="577"/>
      <c r="B29" s="93" t="s">
        <v>684</v>
      </c>
      <c r="C29" s="91" t="s">
        <v>414</v>
      </c>
      <c r="D29" s="92" t="str">
        <f>C29</f>
        <v>90</v>
      </c>
      <c r="E29" s="91" t="str">
        <f t="shared" ref="E29:L29" si="25">D29</f>
        <v>90</v>
      </c>
      <c r="F29" s="92" t="str">
        <f t="shared" si="25"/>
        <v>90</v>
      </c>
      <c r="G29" s="92" t="str">
        <f t="shared" si="25"/>
        <v>90</v>
      </c>
      <c r="H29" s="92" t="str">
        <f t="shared" si="25"/>
        <v>90</v>
      </c>
      <c r="I29" s="92" t="str">
        <f t="shared" si="25"/>
        <v>90</v>
      </c>
      <c r="J29" s="92" t="str">
        <f t="shared" ref="J29:J60" si="26">I29</f>
        <v>90</v>
      </c>
      <c r="K29" s="92" t="str">
        <f t="shared" si="25"/>
        <v>90</v>
      </c>
      <c r="L29" s="92" t="str">
        <f t="shared" si="25"/>
        <v>90</v>
      </c>
    </row>
    <row r="30" spans="1:12" ht="30" outlineLevel="1" x14ac:dyDescent="0.25">
      <c r="A30" s="577"/>
      <c r="B30" s="93" t="s">
        <v>685</v>
      </c>
      <c r="C30" s="91" t="s">
        <v>610</v>
      </c>
      <c r="D30" s="92" t="str">
        <f t="shared" ref="D30:D80" si="27">C30</f>
        <v>22.5</v>
      </c>
      <c r="E30" s="91" t="str">
        <f t="shared" ref="E30:L30" si="28">D30</f>
        <v>22.5</v>
      </c>
      <c r="F30" s="92" t="str">
        <f t="shared" si="28"/>
        <v>22.5</v>
      </c>
      <c r="G30" s="92" t="str">
        <f t="shared" si="28"/>
        <v>22.5</v>
      </c>
      <c r="H30" s="122" t="s">
        <v>608</v>
      </c>
      <c r="I30" s="92" t="str">
        <f t="shared" si="28"/>
        <v>21.5</v>
      </c>
      <c r="J30" s="92" t="str">
        <f t="shared" si="26"/>
        <v>21.5</v>
      </c>
      <c r="K30" s="92" t="str">
        <f t="shared" si="28"/>
        <v>21.5</v>
      </c>
      <c r="L30" s="92" t="str">
        <f t="shared" si="28"/>
        <v>21.5</v>
      </c>
    </row>
    <row r="31" spans="1:12" ht="30" outlineLevel="1" x14ac:dyDescent="0.25">
      <c r="A31" s="577"/>
      <c r="B31" s="93" t="s">
        <v>686</v>
      </c>
      <c r="C31" s="91" t="s">
        <v>611</v>
      </c>
      <c r="D31" s="92" t="str">
        <f t="shared" si="27"/>
        <v>22.2</v>
      </c>
      <c r="E31" s="91" t="str">
        <f t="shared" ref="E31:L31" si="29">D31</f>
        <v>22.2</v>
      </c>
      <c r="F31" s="92" t="str">
        <f t="shared" si="29"/>
        <v>22.2</v>
      </c>
      <c r="G31" s="92" t="str">
        <f t="shared" si="29"/>
        <v>22.2</v>
      </c>
      <c r="H31" s="92" t="str">
        <f t="shared" si="29"/>
        <v>22.2</v>
      </c>
      <c r="I31" s="92" t="str">
        <f t="shared" si="29"/>
        <v>22.2</v>
      </c>
      <c r="J31" s="92" t="str">
        <f t="shared" si="26"/>
        <v>22.2</v>
      </c>
      <c r="K31" s="92" t="str">
        <f t="shared" si="29"/>
        <v>22.2</v>
      </c>
      <c r="L31" s="92" t="str">
        <f t="shared" si="29"/>
        <v>22.2</v>
      </c>
    </row>
    <row r="32" spans="1:12" ht="30" outlineLevel="1" x14ac:dyDescent="0.25">
      <c r="A32" s="577"/>
      <c r="B32" s="93" t="s">
        <v>687</v>
      </c>
      <c r="C32" s="91" t="s">
        <v>842</v>
      </c>
      <c r="D32" s="92" t="str">
        <f t="shared" si="27"/>
        <v>55.3</v>
      </c>
      <c r="E32" s="91" t="str">
        <f t="shared" ref="E32:K32" si="30">D32</f>
        <v>55.3</v>
      </c>
      <c r="F32" s="92" t="str">
        <f t="shared" si="30"/>
        <v>55.3</v>
      </c>
      <c r="G32" s="92" t="str">
        <f t="shared" si="30"/>
        <v>55.3</v>
      </c>
      <c r="H32" s="92" t="str">
        <f t="shared" si="30"/>
        <v>55.3</v>
      </c>
      <c r="I32" s="92" t="str">
        <f t="shared" si="30"/>
        <v>55.3</v>
      </c>
      <c r="J32" s="92" t="str">
        <f t="shared" si="26"/>
        <v>55.3</v>
      </c>
      <c r="K32" s="92" t="str">
        <f t="shared" si="30"/>
        <v>55.3</v>
      </c>
      <c r="L32" s="124" t="s">
        <v>896</v>
      </c>
    </row>
    <row r="33" spans="1:12" ht="30" x14ac:dyDescent="0.25">
      <c r="A33" s="577"/>
      <c r="B33" s="93" t="s">
        <v>688</v>
      </c>
      <c r="C33" s="91" t="s">
        <v>843</v>
      </c>
      <c r="D33" s="92" t="str">
        <f t="shared" si="27"/>
        <v>97.5</v>
      </c>
      <c r="E33" s="91" t="str">
        <f t="shared" ref="E33:L33" si="31">D33</f>
        <v>97.5</v>
      </c>
      <c r="F33" s="92" t="str">
        <f t="shared" si="31"/>
        <v>97.5</v>
      </c>
      <c r="G33" s="92" t="str">
        <f t="shared" si="31"/>
        <v>97.5</v>
      </c>
      <c r="H33" s="92" t="str">
        <f t="shared" si="31"/>
        <v>97.5</v>
      </c>
      <c r="I33" s="92" t="str">
        <f t="shared" si="31"/>
        <v>97.5</v>
      </c>
      <c r="J33" s="92" t="str">
        <f t="shared" si="26"/>
        <v>97.5</v>
      </c>
      <c r="K33" s="92" t="str">
        <f t="shared" si="31"/>
        <v>97.5</v>
      </c>
      <c r="L33" s="92" t="str">
        <f t="shared" si="31"/>
        <v>97.5</v>
      </c>
    </row>
    <row r="34" spans="1:12" ht="30" x14ac:dyDescent="0.25">
      <c r="A34" s="577"/>
      <c r="B34" s="93" t="s">
        <v>689</v>
      </c>
      <c r="C34" s="91" t="s">
        <v>844</v>
      </c>
      <c r="D34" s="92" t="str">
        <f t="shared" si="27"/>
        <v>97.2</v>
      </c>
      <c r="E34" s="91" t="str">
        <f t="shared" ref="E34:L34" si="32">D34</f>
        <v>97.2</v>
      </c>
      <c r="F34" s="92" t="str">
        <f t="shared" si="32"/>
        <v>97.2</v>
      </c>
      <c r="G34" s="92" t="str">
        <f t="shared" si="32"/>
        <v>97.2</v>
      </c>
      <c r="H34" s="92" t="str">
        <f t="shared" si="32"/>
        <v>97.2</v>
      </c>
      <c r="I34" s="92" t="str">
        <f t="shared" si="32"/>
        <v>97.2</v>
      </c>
      <c r="J34" s="92" t="str">
        <f t="shared" si="26"/>
        <v>97.2</v>
      </c>
      <c r="K34" s="92" t="str">
        <f t="shared" si="32"/>
        <v>97.2</v>
      </c>
      <c r="L34" s="92" t="str">
        <f t="shared" si="32"/>
        <v>97.2</v>
      </c>
    </row>
    <row r="35" spans="1:12" ht="30" x14ac:dyDescent="0.25">
      <c r="A35" s="577"/>
      <c r="B35" s="93" t="s">
        <v>690</v>
      </c>
      <c r="C35" s="91" t="s">
        <v>845</v>
      </c>
      <c r="D35" s="92" t="str">
        <f t="shared" si="27"/>
        <v>98.0</v>
      </c>
      <c r="E35" s="91" t="str">
        <f t="shared" ref="E35:L35" si="33">D35</f>
        <v>98.0</v>
      </c>
      <c r="F35" s="92" t="str">
        <f t="shared" si="33"/>
        <v>98.0</v>
      </c>
      <c r="G35" s="92" t="str">
        <f t="shared" si="33"/>
        <v>98.0</v>
      </c>
      <c r="H35" s="92" t="str">
        <f t="shared" si="33"/>
        <v>98.0</v>
      </c>
      <c r="I35" s="92" t="str">
        <f t="shared" si="33"/>
        <v>98.0</v>
      </c>
      <c r="J35" s="92" t="str">
        <f t="shared" si="26"/>
        <v>98.0</v>
      </c>
      <c r="K35" s="92" t="str">
        <f t="shared" si="33"/>
        <v>98.0</v>
      </c>
      <c r="L35" s="92" t="str">
        <f t="shared" si="33"/>
        <v>98.0</v>
      </c>
    </row>
    <row r="36" spans="1:12" ht="30" x14ac:dyDescent="0.25">
      <c r="A36" s="577"/>
      <c r="B36" s="93" t="s">
        <v>692</v>
      </c>
      <c r="C36" s="91" t="s">
        <v>691</v>
      </c>
      <c r="D36" s="92" t="str">
        <f t="shared" si="27"/>
        <v>97.9</v>
      </c>
      <c r="E36" s="91" t="str">
        <f t="shared" ref="E36:L36" si="34">D36</f>
        <v>97.9</v>
      </c>
      <c r="F36" s="92" t="str">
        <f t="shared" si="34"/>
        <v>97.9</v>
      </c>
      <c r="G36" s="92" t="str">
        <f t="shared" si="34"/>
        <v>97.9</v>
      </c>
      <c r="H36" s="92" t="str">
        <f t="shared" si="34"/>
        <v>97.9</v>
      </c>
      <c r="I36" s="92" t="str">
        <f t="shared" si="34"/>
        <v>97.9</v>
      </c>
      <c r="J36" s="92" t="str">
        <f t="shared" si="26"/>
        <v>97.9</v>
      </c>
      <c r="K36" s="92" t="str">
        <f t="shared" si="34"/>
        <v>97.9</v>
      </c>
      <c r="L36" s="92" t="str">
        <f t="shared" si="34"/>
        <v>97.9</v>
      </c>
    </row>
    <row r="37" spans="1:12" ht="30" x14ac:dyDescent="0.25">
      <c r="A37" s="577"/>
      <c r="B37" s="93" t="s">
        <v>693</v>
      </c>
      <c r="C37" s="91" t="s">
        <v>613</v>
      </c>
      <c r="D37" s="92" t="str">
        <f t="shared" si="27"/>
        <v>5.25</v>
      </c>
      <c r="E37" s="91" t="str">
        <f t="shared" ref="E37:L37" si="35">D37</f>
        <v>5.25</v>
      </c>
      <c r="F37" s="92" t="str">
        <f t="shared" si="35"/>
        <v>5.25</v>
      </c>
      <c r="G37" s="92" t="str">
        <f t="shared" si="35"/>
        <v>5.25</v>
      </c>
      <c r="H37" s="92" t="str">
        <f t="shared" si="35"/>
        <v>5.25</v>
      </c>
      <c r="I37" s="92" t="str">
        <f t="shared" si="35"/>
        <v>5.25</v>
      </c>
      <c r="J37" s="92" t="str">
        <f t="shared" si="26"/>
        <v>5.25</v>
      </c>
      <c r="K37" s="92" t="str">
        <f t="shared" si="35"/>
        <v>5.25</v>
      </c>
      <c r="L37" s="92" t="str">
        <f t="shared" si="35"/>
        <v>5.25</v>
      </c>
    </row>
    <row r="38" spans="1:12" ht="15.75" x14ac:dyDescent="0.25">
      <c r="A38" s="577"/>
      <c r="B38" s="93" t="s">
        <v>694</v>
      </c>
      <c r="C38" s="91" t="s">
        <v>453</v>
      </c>
      <c r="D38" s="92" t="str">
        <f t="shared" si="27"/>
        <v>95</v>
      </c>
      <c r="E38" s="91" t="str">
        <f t="shared" ref="E38:K38" si="36">D38</f>
        <v>95</v>
      </c>
      <c r="F38" s="92" t="str">
        <f t="shared" si="36"/>
        <v>95</v>
      </c>
      <c r="G38" s="92" t="str">
        <f t="shared" si="36"/>
        <v>95</v>
      </c>
      <c r="H38" s="92" t="str">
        <f t="shared" si="36"/>
        <v>95</v>
      </c>
      <c r="I38" s="92" t="str">
        <f t="shared" si="36"/>
        <v>95</v>
      </c>
      <c r="J38" s="92" t="str">
        <f t="shared" si="26"/>
        <v>95</v>
      </c>
      <c r="K38" s="92" t="str">
        <f t="shared" si="36"/>
        <v>95</v>
      </c>
      <c r="L38" s="124" t="s">
        <v>444</v>
      </c>
    </row>
    <row r="39" spans="1:12" ht="30" x14ac:dyDescent="0.25">
      <c r="A39" s="577"/>
      <c r="B39" s="93" t="s">
        <v>695</v>
      </c>
      <c r="C39" s="94">
        <v>31</v>
      </c>
      <c r="D39" s="92">
        <f t="shared" si="27"/>
        <v>31</v>
      </c>
      <c r="E39" s="91">
        <f t="shared" ref="E39:L39" si="37">D39</f>
        <v>31</v>
      </c>
      <c r="F39" s="92">
        <f t="shared" si="37"/>
        <v>31</v>
      </c>
      <c r="G39" s="92">
        <f t="shared" si="37"/>
        <v>31</v>
      </c>
      <c r="H39" s="92">
        <f t="shared" si="37"/>
        <v>31</v>
      </c>
      <c r="I39" s="92">
        <f t="shared" si="37"/>
        <v>31</v>
      </c>
      <c r="J39" s="92">
        <f t="shared" si="26"/>
        <v>31</v>
      </c>
      <c r="K39" s="92">
        <f t="shared" si="37"/>
        <v>31</v>
      </c>
      <c r="L39" s="92">
        <f t="shared" si="37"/>
        <v>31</v>
      </c>
    </row>
    <row r="40" spans="1:12" ht="120" x14ac:dyDescent="0.25">
      <c r="A40" s="577"/>
      <c r="B40" s="93" t="s">
        <v>696</v>
      </c>
      <c r="C40" s="91" t="s">
        <v>846</v>
      </c>
      <c r="D40" s="92" t="str">
        <f t="shared" si="27"/>
        <v>98.2</v>
      </c>
      <c r="E40" s="91" t="str">
        <f t="shared" ref="E40:L40" si="38">D40</f>
        <v>98.2</v>
      </c>
      <c r="F40" s="92" t="str">
        <f t="shared" si="38"/>
        <v>98.2</v>
      </c>
      <c r="G40" s="92" t="str">
        <f t="shared" si="38"/>
        <v>98.2</v>
      </c>
      <c r="H40" s="92" t="str">
        <f t="shared" si="38"/>
        <v>98.2</v>
      </c>
      <c r="I40" s="92" t="str">
        <f t="shared" si="38"/>
        <v>98.2</v>
      </c>
      <c r="J40" s="92" t="str">
        <f t="shared" si="26"/>
        <v>98.2</v>
      </c>
      <c r="K40" s="92" t="str">
        <f t="shared" si="38"/>
        <v>98.2</v>
      </c>
      <c r="L40" s="92" t="str">
        <f t="shared" si="38"/>
        <v>98.2</v>
      </c>
    </row>
    <row r="41" spans="1:12" ht="90" x14ac:dyDescent="0.25">
      <c r="A41" s="577"/>
      <c r="B41" s="93" t="s">
        <v>410</v>
      </c>
      <c r="C41" s="91" t="s">
        <v>228</v>
      </c>
      <c r="D41" s="92" t="str">
        <f t="shared" si="27"/>
        <v>100</v>
      </c>
      <c r="E41" s="91" t="str">
        <f t="shared" ref="E41:L41" si="39">D41</f>
        <v>100</v>
      </c>
      <c r="F41" s="92" t="str">
        <f t="shared" si="39"/>
        <v>100</v>
      </c>
      <c r="G41" s="92" t="str">
        <f t="shared" si="39"/>
        <v>100</v>
      </c>
      <c r="H41" s="92" t="str">
        <f t="shared" si="39"/>
        <v>100</v>
      </c>
      <c r="I41" s="92" t="str">
        <f t="shared" si="39"/>
        <v>100</v>
      </c>
      <c r="J41" s="92" t="str">
        <f t="shared" si="26"/>
        <v>100</v>
      </c>
      <c r="K41" s="92" t="str">
        <f t="shared" si="39"/>
        <v>100</v>
      </c>
      <c r="L41" s="92" t="str">
        <f t="shared" si="39"/>
        <v>100</v>
      </c>
    </row>
    <row r="42" spans="1:12" ht="30" x14ac:dyDescent="0.25">
      <c r="A42" s="577"/>
      <c r="B42" s="93" t="s">
        <v>698</v>
      </c>
      <c r="C42" s="91" t="s">
        <v>614</v>
      </c>
      <c r="D42" s="92" t="str">
        <f t="shared" si="27"/>
        <v>93</v>
      </c>
      <c r="E42" s="91" t="str">
        <f t="shared" ref="E42:L42" si="40">D42</f>
        <v>93</v>
      </c>
      <c r="F42" s="92" t="str">
        <f t="shared" si="40"/>
        <v>93</v>
      </c>
      <c r="G42" s="92" t="str">
        <f t="shared" si="40"/>
        <v>93</v>
      </c>
      <c r="H42" s="92" t="str">
        <f t="shared" si="40"/>
        <v>93</v>
      </c>
      <c r="I42" s="92" t="str">
        <f t="shared" si="40"/>
        <v>93</v>
      </c>
      <c r="J42" s="92" t="str">
        <f t="shared" si="26"/>
        <v>93</v>
      </c>
      <c r="K42" s="92" t="str">
        <f t="shared" si="40"/>
        <v>93</v>
      </c>
      <c r="L42" s="92" t="str">
        <f t="shared" si="40"/>
        <v>93</v>
      </c>
    </row>
    <row r="43" spans="1:12" ht="30" x14ac:dyDescent="0.25">
      <c r="A43" s="577"/>
      <c r="B43" s="93" t="s">
        <v>699</v>
      </c>
      <c r="C43" s="91" t="s">
        <v>469</v>
      </c>
      <c r="D43" s="92" t="str">
        <f t="shared" si="27"/>
        <v>75</v>
      </c>
      <c r="E43" s="91" t="str">
        <f t="shared" ref="E43:L43" si="41">D43</f>
        <v>75</v>
      </c>
      <c r="F43" s="92" t="str">
        <f t="shared" si="41"/>
        <v>75</v>
      </c>
      <c r="G43" s="92" t="str">
        <f t="shared" si="41"/>
        <v>75</v>
      </c>
      <c r="H43" s="92" t="str">
        <f t="shared" si="41"/>
        <v>75</v>
      </c>
      <c r="I43" s="92" t="str">
        <f t="shared" si="41"/>
        <v>75</v>
      </c>
      <c r="J43" s="92" t="str">
        <f t="shared" si="26"/>
        <v>75</v>
      </c>
      <c r="K43" s="92" t="str">
        <f t="shared" si="41"/>
        <v>75</v>
      </c>
      <c r="L43" s="92" t="str">
        <f t="shared" si="41"/>
        <v>75</v>
      </c>
    </row>
    <row r="44" spans="1:12" ht="30" x14ac:dyDescent="0.25">
      <c r="A44" s="577"/>
      <c r="B44" s="93" t="s">
        <v>700</v>
      </c>
      <c r="C44" s="91" t="s">
        <v>847</v>
      </c>
      <c r="D44" s="92" t="str">
        <f t="shared" si="27"/>
        <v>19.9</v>
      </c>
      <c r="E44" s="91" t="str">
        <f t="shared" ref="E44:L44" si="42">D44</f>
        <v>19.9</v>
      </c>
      <c r="F44" s="92" t="str">
        <f t="shared" si="42"/>
        <v>19.9</v>
      </c>
      <c r="G44" s="92" t="str">
        <f t="shared" si="42"/>
        <v>19.9</v>
      </c>
      <c r="H44" s="121" t="s">
        <v>615</v>
      </c>
      <c r="I44" s="121" t="str">
        <f t="shared" si="42"/>
        <v>18.9</v>
      </c>
      <c r="J44" s="121" t="str">
        <f t="shared" si="26"/>
        <v>18.9</v>
      </c>
      <c r="K44" s="121" t="str">
        <f t="shared" si="42"/>
        <v>18.9</v>
      </c>
      <c r="L44" s="121" t="str">
        <f t="shared" si="42"/>
        <v>18.9</v>
      </c>
    </row>
    <row r="45" spans="1:12" ht="30" x14ac:dyDescent="0.25">
      <c r="A45" s="577"/>
      <c r="B45" s="93" t="s">
        <v>701</v>
      </c>
      <c r="C45" s="91" t="s">
        <v>414</v>
      </c>
      <c r="D45" s="92" t="str">
        <f t="shared" si="27"/>
        <v>90</v>
      </c>
      <c r="E45" s="91" t="str">
        <f t="shared" ref="E45:L45" si="43">D45</f>
        <v>90</v>
      </c>
      <c r="F45" s="92" t="str">
        <f t="shared" si="43"/>
        <v>90</v>
      </c>
      <c r="G45" s="92" t="str">
        <f t="shared" si="43"/>
        <v>90</v>
      </c>
      <c r="H45" s="92" t="str">
        <f t="shared" si="43"/>
        <v>90</v>
      </c>
      <c r="I45" s="92" t="str">
        <f t="shared" si="43"/>
        <v>90</v>
      </c>
      <c r="J45" s="92" t="str">
        <f t="shared" si="26"/>
        <v>90</v>
      </c>
      <c r="K45" s="92" t="str">
        <f t="shared" si="43"/>
        <v>90</v>
      </c>
      <c r="L45" s="92" t="str">
        <f t="shared" si="43"/>
        <v>90</v>
      </c>
    </row>
    <row r="46" spans="1:12" ht="60" x14ac:dyDescent="0.25">
      <c r="A46" s="577"/>
      <c r="B46" s="93" t="s">
        <v>702</v>
      </c>
      <c r="C46" s="94" t="s">
        <v>848</v>
      </c>
      <c r="D46" s="92" t="str">
        <f t="shared" si="27"/>
        <v>65.1</v>
      </c>
      <c r="E46" s="91" t="str">
        <f t="shared" ref="E46:K46" si="44">D46</f>
        <v>65.1</v>
      </c>
      <c r="F46" s="92" t="str">
        <f t="shared" si="44"/>
        <v>65.1</v>
      </c>
      <c r="G46" s="92" t="str">
        <f t="shared" si="44"/>
        <v>65.1</v>
      </c>
      <c r="H46" s="92" t="str">
        <f t="shared" si="44"/>
        <v>65.1</v>
      </c>
      <c r="I46" s="92" t="str">
        <f t="shared" si="44"/>
        <v>65.1</v>
      </c>
      <c r="J46" s="92" t="str">
        <f t="shared" si="26"/>
        <v>65.1</v>
      </c>
      <c r="K46" s="92" t="str">
        <f t="shared" si="44"/>
        <v>65.1</v>
      </c>
      <c r="L46" s="124" t="s">
        <v>897</v>
      </c>
    </row>
    <row r="47" spans="1:12" ht="45" x14ac:dyDescent="0.25">
      <c r="A47" s="577"/>
      <c r="B47" s="93" t="s">
        <v>703</v>
      </c>
      <c r="C47" s="91" t="s">
        <v>228</v>
      </c>
      <c r="D47" s="92" t="str">
        <f t="shared" si="27"/>
        <v>100</v>
      </c>
      <c r="E47" s="91" t="str">
        <f t="shared" ref="E47:L47" si="45">D47</f>
        <v>100</v>
      </c>
      <c r="F47" s="92" t="str">
        <f t="shared" si="45"/>
        <v>100</v>
      </c>
      <c r="G47" s="92" t="str">
        <f t="shared" si="45"/>
        <v>100</v>
      </c>
      <c r="H47" s="92" t="str">
        <f t="shared" si="45"/>
        <v>100</v>
      </c>
      <c r="I47" s="92" t="str">
        <f t="shared" si="45"/>
        <v>100</v>
      </c>
      <c r="J47" s="92" t="str">
        <f t="shared" si="26"/>
        <v>100</v>
      </c>
      <c r="K47" s="92" t="str">
        <f t="shared" si="45"/>
        <v>100</v>
      </c>
      <c r="L47" s="92" t="str">
        <f t="shared" si="45"/>
        <v>100</v>
      </c>
    </row>
    <row r="48" spans="1:12" ht="30" x14ac:dyDescent="0.25">
      <c r="A48" s="577"/>
      <c r="B48" s="93" t="s">
        <v>704</v>
      </c>
      <c r="C48" s="91">
        <v>12694</v>
      </c>
      <c r="D48" s="92">
        <v>15043</v>
      </c>
      <c r="E48" s="91">
        <f t="shared" ref="E48:K48" si="46">D48</f>
        <v>15043</v>
      </c>
      <c r="F48" s="92">
        <f t="shared" si="46"/>
        <v>15043</v>
      </c>
      <c r="G48" s="92">
        <f t="shared" si="46"/>
        <v>15043</v>
      </c>
      <c r="H48" s="92">
        <v>15162</v>
      </c>
      <c r="I48" s="92">
        <f t="shared" si="46"/>
        <v>15162</v>
      </c>
      <c r="J48" s="92">
        <f t="shared" si="26"/>
        <v>15162</v>
      </c>
      <c r="K48" s="92">
        <f t="shared" si="46"/>
        <v>15162</v>
      </c>
      <c r="L48" s="196">
        <v>13366</v>
      </c>
    </row>
    <row r="49" spans="1:12" ht="45" x14ac:dyDescent="0.25">
      <c r="A49" s="577"/>
      <c r="B49" s="93" t="s">
        <v>705</v>
      </c>
      <c r="C49" s="91">
        <v>4173</v>
      </c>
      <c r="D49" s="92">
        <v>4121</v>
      </c>
      <c r="E49" s="91">
        <f t="shared" ref="E49:K49" si="47">D49</f>
        <v>4121</v>
      </c>
      <c r="F49" s="92">
        <f t="shared" si="47"/>
        <v>4121</v>
      </c>
      <c r="G49" s="92">
        <f t="shared" si="47"/>
        <v>4121</v>
      </c>
      <c r="H49" s="92">
        <v>4240</v>
      </c>
      <c r="I49" s="92">
        <f t="shared" si="47"/>
        <v>4240</v>
      </c>
      <c r="J49" s="92">
        <f t="shared" si="26"/>
        <v>4240</v>
      </c>
      <c r="K49" s="92">
        <f t="shared" si="47"/>
        <v>4240</v>
      </c>
      <c r="L49" s="196">
        <v>4328</v>
      </c>
    </row>
    <row r="50" spans="1:12" ht="30" x14ac:dyDescent="0.25">
      <c r="A50" s="577"/>
      <c r="B50" s="93" t="s">
        <v>706</v>
      </c>
      <c r="C50" s="91" t="s">
        <v>849</v>
      </c>
      <c r="D50" s="92" t="str">
        <f t="shared" si="27"/>
        <v>81.3</v>
      </c>
      <c r="E50" s="91" t="str">
        <f t="shared" ref="E50:L50" si="48">D50</f>
        <v>81.3</v>
      </c>
      <c r="F50" s="92" t="str">
        <f t="shared" si="48"/>
        <v>81.3</v>
      </c>
      <c r="G50" s="92" t="str">
        <f t="shared" si="48"/>
        <v>81.3</v>
      </c>
      <c r="H50" s="92" t="str">
        <f t="shared" si="48"/>
        <v>81.3</v>
      </c>
      <c r="I50" s="92" t="str">
        <f t="shared" si="48"/>
        <v>81.3</v>
      </c>
      <c r="J50" s="92" t="str">
        <f t="shared" si="26"/>
        <v>81.3</v>
      </c>
      <c r="K50" s="92" t="str">
        <f t="shared" si="48"/>
        <v>81.3</v>
      </c>
      <c r="L50" s="92" t="str">
        <f t="shared" si="48"/>
        <v>81.3</v>
      </c>
    </row>
    <row r="51" spans="1:12" ht="30" x14ac:dyDescent="0.25">
      <c r="A51" s="577"/>
      <c r="B51" s="93" t="s">
        <v>707</v>
      </c>
      <c r="C51" s="91" t="s">
        <v>850</v>
      </c>
      <c r="D51" s="92">
        <v>90</v>
      </c>
      <c r="E51" s="91">
        <f t="shared" ref="E51:L51" si="49">D51</f>
        <v>90</v>
      </c>
      <c r="F51" s="92">
        <f t="shared" si="49"/>
        <v>90</v>
      </c>
      <c r="G51" s="92">
        <f t="shared" si="49"/>
        <v>90</v>
      </c>
      <c r="H51" s="92">
        <f t="shared" si="49"/>
        <v>90</v>
      </c>
      <c r="I51" s="92">
        <f t="shared" si="49"/>
        <v>90</v>
      </c>
      <c r="J51" s="92">
        <f t="shared" si="26"/>
        <v>90</v>
      </c>
      <c r="K51" s="92">
        <f t="shared" si="49"/>
        <v>90</v>
      </c>
      <c r="L51" s="92">
        <f t="shared" si="49"/>
        <v>90</v>
      </c>
    </row>
    <row r="52" spans="1:12" ht="30" x14ac:dyDescent="0.25">
      <c r="A52" s="577"/>
      <c r="B52" s="93" t="s">
        <v>708</v>
      </c>
      <c r="C52" s="91" t="s">
        <v>437</v>
      </c>
      <c r="D52" s="92" t="str">
        <f t="shared" si="27"/>
        <v>35</v>
      </c>
      <c r="E52" s="91" t="str">
        <f t="shared" ref="E52:L52" si="50">D52</f>
        <v>35</v>
      </c>
      <c r="F52" s="92" t="str">
        <f t="shared" si="50"/>
        <v>35</v>
      </c>
      <c r="G52" s="92" t="str">
        <f t="shared" si="50"/>
        <v>35</v>
      </c>
      <c r="H52" s="92" t="str">
        <f t="shared" si="50"/>
        <v>35</v>
      </c>
      <c r="I52" s="92" t="str">
        <f t="shared" si="50"/>
        <v>35</v>
      </c>
      <c r="J52" s="92" t="str">
        <f t="shared" si="26"/>
        <v>35</v>
      </c>
      <c r="K52" s="92" t="str">
        <f t="shared" si="50"/>
        <v>35</v>
      </c>
      <c r="L52" s="92" t="str">
        <f t="shared" si="50"/>
        <v>35</v>
      </c>
    </row>
    <row r="53" spans="1:12" ht="45" x14ac:dyDescent="0.25">
      <c r="A53" s="577"/>
      <c r="B53" s="93" t="s">
        <v>709</v>
      </c>
      <c r="C53" s="94" t="s">
        <v>851</v>
      </c>
      <c r="D53" s="92" t="str">
        <f t="shared" si="27"/>
        <v>38.3</v>
      </c>
      <c r="E53" s="91" t="str">
        <f t="shared" ref="E53:L53" si="51">D53</f>
        <v>38.3</v>
      </c>
      <c r="F53" s="92" t="str">
        <f t="shared" si="51"/>
        <v>38.3</v>
      </c>
      <c r="G53" s="92" t="str">
        <f t="shared" si="51"/>
        <v>38.3</v>
      </c>
      <c r="H53" s="92" t="str">
        <f t="shared" si="51"/>
        <v>38.3</v>
      </c>
      <c r="I53" s="92" t="str">
        <f t="shared" si="51"/>
        <v>38.3</v>
      </c>
      <c r="J53" s="92" t="str">
        <f t="shared" si="26"/>
        <v>38.3</v>
      </c>
      <c r="K53" s="92" t="str">
        <f t="shared" si="51"/>
        <v>38.3</v>
      </c>
      <c r="L53" s="92" t="str">
        <f t="shared" si="51"/>
        <v>38.3</v>
      </c>
    </row>
    <row r="54" spans="1:12" ht="45" x14ac:dyDescent="0.25">
      <c r="A54" s="577"/>
      <c r="B54" s="93" t="s">
        <v>710</v>
      </c>
      <c r="C54" s="91" t="s">
        <v>852</v>
      </c>
      <c r="D54" s="92" t="str">
        <f t="shared" si="27"/>
        <v>85.3</v>
      </c>
      <c r="E54" s="91" t="str">
        <f t="shared" ref="E54:L54" si="52">D54</f>
        <v>85.3</v>
      </c>
      <c r="F54" s="92" t="str">
        <f t="shared" si="52"/>
        <v>85.3</v>
      </c>
      <c r="G54" s="92" t="str">
        <f t="shared" si="52"/>
        <v>85.3</v>
      </c>
      <c r="H54" s="92" t="str">
        <f t="shared" si="52"/>
        <v>85.3</v>
      </c>
      <c r="I54" s="92" t="str">
        <f t="shared" si="52"/>
        <v>85.3</v>
      </c>
      <c r="J54" s="92" t="str">
        <f t="shared" si="26"/>
        <v>85.3</v>
      </c>
      <c r="K54" s="92" t="str">
        <f t="shared" si="52"/>
        <v>85.3</v>
      </c>
      <c r="L54" s="92" t="str">
        <f t="shared" si="52"/>
        <v>85.3</v>
      </c>
    </row>
    <row r="55" spans="1:12" ht="30" x14ac:dyDescent="0.25">
      <c r="A55" s="577"/>
      <c r="B55" s="90" t="s">
        <v>711</v>
      </c>
      <c r="C55" s="91" t="s">
        <v>853</v>
      </c>
      <c r="D55" s="92" t="str">
        <f t="shared" si="27"/>
        <v>73.5</v>
      </c>
      <c r="E55" s="91" t="str">
        <f t="shared" ref="E55:L55" si="53">D55</f>
        <v>73.5</v>
      </c>
      <c r="F55" s="92" t="str">
        <f t="shared" si="53"/>
        <v>73.5</v>
      </c>
      <c r="G55" s="92" t="str">
        <f t="shared" si="53"/>
        <v>73.5</v>
      </c>
      <c r="H55" s="92" t="s">
        <v>360</v>
      </c>
      <c r="I55" s="92" t="str">
        <f t="shared" si="53"/>
        <v>-</v>
      </c>
      <c r="J55" s="92" t="str">
        <f t="shared" si="26"/>
        <v>-</v>
      </c>
      <c r="K55" s="92" t="str">
        <f t="shared" si="53"/>
        <v>-</v>
      </c>
      <c r="L55" s="92" t="str">
        <f t="shared" si="53"/>
        <v>-</v>
      </c>
    </row>
    <row r="56" spans="1:12" ht="60" x14ac:dyDescent="0.25">
      <c r="A56" s="577"/>
      <c r="B56" s="93" t="s">
        <v>712</v>
      </c>
      <c r="C56" s="91" t="s">
        <v>614</v>
      </c>
      <c r="D56" s="92" t="str">
        <f t="shared" si="27"/>
        <v>93</v>
      </c>
      <c r="E56" s="91" t="str">
        <f t="shared" ref="E56:L56" si="54">D56</f>
        <v>93</v>
      </c>
      <c r="F56" s="92" t="str">
        <f t="shared" si="54"/>
        <v>93</v>
      </c>
      <c r="G56" s="92" t="str">
        <f t="shared" si="54"/>
        <v>93</v>
      </c>
      <c r="H56" s="92" t="str">
        <f t="shared" si="54"/>
        <v>93</v>
      </c>
      <c r="I56" s="92" t="str">
        <f t="shared" si="54"/>
        <v>93</v>
      </c>
      <c r="J56" s="92" t="str">
        <f t="shared" si="26"/>
        <v>93</v>
      </c>
      <c r="K56" s="92" t="str">
        <f t="shared" si="54"/>
        <v>93</v>
      </c>
      <c r="L56" s="92" t="str">
        <f t="shared" si="54"/>
        <v>93</v>
      </c>
    </row>
    <row r="57" spans="1:12" ht="60" x14ac:dyDescent="0.25">
      <c r="A57" s="577"/>
      <c r="B57" s="93" t="s">
        <v>713</v>
      </c>
      <c r="C57" s="91" t="s">
        <v>453</v>
      </c>
      <c r="D57" s="92" t="str">
        <f t="shared" si="27"/>
        <v>95</v>
      </c>
      <c r="E57" s="91" t="str">
        <f t="shared" ref="E57:L57" si="55">D57</f>
        <v>95</v>
      </c>
      <c r="F57" s="92" t="str">
        <f t="shared" si="55"/>
        <v>95</v>
      </c>
      <c r="G57" s="92" t="str">
        <f t="shared" si="55"/>
        <v>95</v>
      </c>
      <c r="H57" s="92" t="str">
        <f t="shared" si="55"/>
        <v>95</v>
      </c>
      <c r="I57" s="92" t="str">
        <f t="shared" si="55"/>
        <v>95</v>
      </c>
      <c r="J57" s="92" t="str">
        <f t="shared" si="26"/>
        <v>95</v>
      </c>
      <c r="K57" s="92" t="str">
        <f t="shared" si="55"/>
        <v>95</v>
      </c>
      <c r="L57" s="92" t="str">
        <f t="shared" si="55"/>
        <v>95</v>
      </c>
    </row>
    <row r="58" spans="1:12" ht="75" x14ac:dyDescent="0.25">
      <c r="A58" s="577"/>
      <c r="B58" s="93" t="s">
        <v>714</v>
      </c>
      <c r="C58" s="91" t="s">
        <v>457</v>
      </c>
      <c r="D58" s="92" t="str">
        <f t="shared" si="27"/>
        <v>99</v>
      </c>
      <c r="E58" s="91" t="str">
        <f t="shared" ref="E58:K58" si="56">D58</f>
        <v>99</v>
      </c>
      <c r="F58" s="92" t="str">
        <f t="shared" si="56"/>
        <v>99</v>
      </c>
      <c r="G58" s="92" t="str">
        <f t="shared" si="56"/>
        <v>99</v>
      </c>
      <c r="H58" s="92" t="str">
        <f t="shared" si="56"/>
        <v>99</v>
      </c>
      <c r="I58" s="92" t="str">
        <f t="shared" si="56"/>
        <v>99</v>
      </c>
      <c r="J58" s="92" t="str">
        <f t="shared" si="26"/>
        <v>99</v>
      </c>
      <c r="K58" s="92" t="str">
        <f t="shared" si="56"/>
        <v>99</v>
      </c>
      <c r="L58" s="124" t="s">
        <v>402</v>
      </c>
    </row>
    <row r="59" spans="1:12" ht="30" x14ac:dyDescent="0.25">
      <c r="A59" s="577"/>
      <c r="B59" s="93" t="s">
        <v>715</v>
      </c>
      <c r="C59" s="91" t="s">
        <v>453</v>
      </c>
      <c r="D59" s="92" t="str">
        <f t="shared" si="27"/>
        <v>95</v>
      </c>
      <c r="E59" s="91" t="str">
        <f t="shared" ref="E59:K59" si="57">D59</f>
        <v>95</v>
      </c>
      <c r="F59" s="92" t="str">
        <f t="shared" si="57"/>
        <v>95</v>
      </c>
      <c r="G59" s="92" t="str">
        <f t="shared" si="57"/>
        <v>95</v>
      </c>
      <c r="H59" s="92" t="str">
        <f t="shared" si="57"/>
        <v>95</v>
      </c>
      <c r="I59" s="92" t="str">
        <f t="shared" si="57"/>
        <v>95</v>
      </c>
      <c r="J59" s="92" t="str">
        <f t="shared" si="26"/>
        <v>95</v>
      </c>
      <c r="K59" s="92" t="str">
        <f t="shared" si="57"/>
        <v>95</v>
      </c>
      <c r="L59" s="124" t="s">
        <v>898</v>
      </c>
    </row>
    <row r="60" spans="1:12" ht="30" x14ac:dyDescent="0.25">
      <c r="A60" s="577"/>
      <c r="B60" s="93" t="s">
        <v>716</v>
      </c>
      <c r="C60" s="91" t="s">
        <v>453</v>
      </c>
      <c r="D60" s="92" t="str">
        <f t="shared" si="27"/>
        <v>95</v>
      </c>
      <c r="E60" s="91" t="str">
        <f t="shared" ref="E60:K60" si="58">D60</f>
        <v>95</v>
      </c>
      <c r="F60" s="92" t="str">
        <f t="shared" si="58"/>
        <v>95</v>
      </c>
      <c r="G60" s="92" t="str">
        <f t="shared" si="58"/>
        <v>95</v>
      </c>
      <c r="H60" s="92" t="str">
        <f t="shared" si="58"/>
        <v>95</v>
      </c>
      <c r="I60" s="92" t="str">
        <f t="shared" si="58"/>
        <v>95</v>
      </c>
      <c r="J60" s="92" t="str">
        <f t="shared" si="26"/>
        <v>95</v>
      </c>
      <c r="K60" s="92" t="str">
        <f t="shared" si="58"/>
        <v>95</v>
      </c>
      <c r="L60" s="124" t="s">
        <v>457</v>
      </c>
    </row>
    <row r="61" spans="1:12" ht="30" x14ac:dyDescent="0.25">
      <c r="A61" s="577"/>
      <c r="B61" s="93" t="s">
        <v>717</v>
      </c>
      <c r="C61" s="91" t="s">
        <v>697</v>
      </c>
      <c r="D61" s="92" t="str">
        <f t="shared" si="27"/>
        <v>99.9</v>
      </c>
      <c r="E61" s="91" t="str">
        <f t="shared" ref="E61:L61" si="59">D61</f>
        <v>99.9</v>
      </c>
      <c r="F61" s="92" t="str">
        <f t="shared" si="59"/>
        <v>99.9</v>
      </c>
      <c r="G61" s="92" t="str">
        <f t="shared" si="59"/>
        <v>99.9</v>
      </c>
      <c r="H61" s="92" t="str">
        <f t="shared" si="59"/>
        <v>99.9</v>
      </c>
      <c r="I61" s="92" t="str">
        <f t="shared" si="59"/>
        <v>99.9</v>
      </c>
      <c r="J61" s="92" t="str">
        <f t="shared" si="59"/>
        <v>99.9</v>
      </c>
      <c r="K61" s="92" t="str">
        <f t="shared" si="59"/>
        <v>99.9</v>
      </c>
      <c r="L61" s="92" t="str">
        <f t="shared" si="59"/>
        <v>99.9</v>
      </c>
    </row>
    <row r="62" spans="1:12" ht="30" x14ac:dyDescent="0.25">
      <c r="A62" s="577"/>
      <c r="B62" s="93" t="s">
        <v>719</v>
      </c>
      <c r="C62" s="91" t="s">
        <v>854</v>
      </c>
      <c r="D62" s="92" t="str">
        <f t="shared" si="27"/>
        <v>70.0</v>
      </c>
      <c r="E62" s="91" t="str">
        <f t="shared" ref="E62:L62" si="60">D62</f>
        <v>70.0</v>
      </c>
      <c r="F62" s="92" t="str">
        <f t="shared" si="60"/>
        <v>70.0</v>
      </c>
      <c r="G62" s="92" t="str">
        <f t="shared" si="60"/>
        <v>70.0</v>
      </c>
      <c r="H62" s="92" t="str">
        <f t="shared" si="60"/>
        <v>70.0</v>
      </c>
      <c r="I62" s="92" t="str">
        <f t="shared" si="60"/>
        <v>70.0</v>
      </c>
      <c r="J62" s="92" t="str">
        <f t="shared" si="60"/>
        <v>70.0</v>
      </c>
      <c r="K62" s="92" t="str">
        <f t="shared" si="60"/>
        <v>70.0</v>
      </c>
      <c r="L62" s="92" t="str">
        <f t="shared" si="60"/>
        <v>70.0</v>
      </c>
    </row>
    <row r="63" spans="1:12" ht="60" x14ac:dyDescent="0.25">
      <c r="A63" s="577"/>
      <c r="B63" s="93" t="s">
        <v>720</v>
      </c>
      <c r="C63" s="91" t="s">
        <v>855</v>
      </c>
      <c r="D63" s="92" t="str">
        <f t="shared" si="27"/>
        <v>54</v>
      </c>
      <c r="E63" s="91" t="str">
        <f t="shared" ref="E63:L64" si="61">D63</f>
        <v>54</v>
      </c>
      <c r="F63" s="92" t="str">
        <f t="shared" si="61"/>
        <v>54</v>
      </c>
      <c r="G63" s="92" t="str">
        <f t="shared" si="61"/>
        <v>54</v>
      </c>
      <c r="H63" s="92">
        <v>53</v>
      </c>
      <c r="I63" s="92">
        <f t="shared" si="61"/>
        <v>53</v>
      </c>
      <c r="J63" s="92">
        <f t="shared" si="61"/>
        <v>53</v>
      </c>
      <c r="K63" s="92">
        <f t="shared" si="61"/>
        <v>53</v>
      </c>
      <c r="L63" s="92">
        <f t="shared" si="61"/>
        <v>53</v>
      </c>
    </row>
    <row r="64" spans="1:12" ht="30" x14ac:dyDescent="0.25">
      <c r="A64" s="577"/>
      <c r="B64" s="93" t="s">
        <v>722</v>
      </c>
      <c r="C64" s="252" t="s">
        <v>856</v>
      </c>
      <c r="D64" s="92" t="s">
        <v>360</v>
      </c>
      <c r="E64" s="91" t="str">
        <f t="shared" si="61"/>
        <v>-</v>
      </c>
      <c r="F64" s="92" t="str">
        <f t="shared" si="61"/>
        <v>-</v>
      </c>
      <c r="G64" s="92" t="str">
        <f t="shared" si="61"/>
        <v>-</v>
      </c>
      <c r="H64" s="92" t="str">
        <f t="shared" si="61"/>
        <v>-</v>
      </c>
      <c r="I64" s="92" t="str">
        <f t="shared" si="61"/>
        <v>-</v>
      </c>
      <c r="J64" s="92" t="str">
        <f t="shared" si="61"/>
        <v>-</v>
      </c>
      <c r="K64" s="92" t="str">
        <f t="shared" si="61"/>
        <v>-</v>
      </c>
      <c r="L64" s="92" t="str">
        <f t="shared" si="61"/>
        <v>-</v>
      </c>
    </row>
    <row r="65" spans="1:12" ht="30" x14ac:dyDescent="0.25">
      <c r="A65" s="577"/>
      <c r="B65" s="93" t="s">
        <v>723</v>
      </c>
      <c r="C65" s="252"/>
      <c r="D65" s="116">
        <v>0.216</v>
      </c>
      <c r="E65" s="117">
        <f t="shared" ref="E65:L66" si="62">D65</f>
        <v>0.216</v>
      </c>
      <c r="F65" s="116">
        <f t="shared" si="62"/>
        <v>0.216</v>
      </c>
      <c r="G65" s="116">
        <f t="shared" si="62"/>
        <v>0.216</v>
      </c>
      <c r="H65" s="116">
        <f t="shared" si="62"/>
        <v>0.216</v>
      </c>
      <c r="I65" s="116">
        <f t="shared" si="62"/>
        <v>0.216</v>
      </c>
      <c r="J65" s="116">
        <f t="shared" si="62"/>
        <v>0.216</v>
      </c>
      <c r="K65" s="116">
        <f t="shared" si="62"/>
        <v>0.216</v>
      </c>
      <c r="L65" s="116">
        <f t="shared" si="62"/>
        <v>0.216</v>
      </c>
    </row>
    <row r="66" spans="1:12" ht="75" x14ac:dyDescent="0.25">
      <c r="A66" s="577"/>
      <c r="B66" s="93" t="s">
        <v>879</v>
      </c>
      <c r="C66" s="252" t="s">
        <v>844</v>
      </c>
      <c r="D66" s="92" t="str">
        <f t="shared" si="27"/>
        <v>97.2</v>
      </c>
      <c r="E66" s="91" t="str">
        <f t="shared" si="62"/>
        <v>97.2</v>
      </c>
      <c r="F66" s="92" t="str">
        <f t="shared" si="62"/>
        <v>97.2</v>
      </c>
      <c r="G66" s="92" t="str">
        <f t="shared" si="62"/>
        <v>97.2</v>
      </c>
      <c r="H66" s="92" t="str">
        <f t="shared" si="62"/>
        <v>97.2</v>
      </c>
      <c r="I66" s="92" t="str">
        <f t="shared" si="62"/>
        <v>97.2</v>
      </c>
      <c r="J66" s="92" t="str">
        <f t="shared" si="62"/>
        <v>97.2</v>
      </c>
      <c r="K66" s="92" t="str">
        <f t="shared" si="62"/>
        <v>97.2</v>
      </c>
      <c r="L66" s="92" t="str">
        <f t="shared" si="62"/>
        <v>97.2</v>
      </c>
    </row>
    <row r="67" spans="1:12" ht="60" x14ac:dyDescent="0.25">
      <c r="A67" s="577"/>
      <c r="B67" s="93" t="s">
        <v>725</v>
      </c>
      <c r="C67" s="252" t="s">
        <v>844</v>
      </c>
      <c r="D67" s="92" t="str">
        <f t="shared" si="27"/>
        <v>97.2</v>
      </c>
      <c r="E67" s="91" t="str">
        <f t="shared" ref="E67:L67" si="63">D67</f>
        <v>97.2</v>
      </c>
      <c r="F67" s="92" t="str">
        <f t="shared" si="63"/>
        <v>97.2</v>
      </c>
      <c r="G67" s="92" t="str">
        <f t="shared" si="63"/>
        <v>97.2</v>
      </c>
      <c r="H67" s="92" t="str">
        <f t="shared" si="63"/>
        <v>97.2</v>
      </c>
      <c r="I67" s="92" t="str">
        <f t="shared" si="63"/>
        <v>97.2</v>
      </c>
      <c r="J67" s="92" t="str">
        <f t="shared" si="63"/>
        <v>97.2</v>
      </c>
      <c r="K67" s="92" t="str">
        <f t="shared" si="63"/>
        <v>97.2</v>
      </c>
      <c r="L67" s="92" t="str">
        <f t="shared" si="63"/>
        <v>97.2</v>
      </c>
    </row>
    <row r="68" spans="1:12" ht="15.75" x14ac:dyDescent="0.25">
      <c r="A68" s="577"/>
      <c r="B68" s="93" t="s">
        <v>726</v>
      </c>
      <c r="C68" s="252" t="s">
        <v>857</v>
      </c>
      <c r="D68" s="92" t="str">
        <f t="shared" si="27"/>
        <v>0.9</v>
      </c>
      <c r="E68" s="91" t="str">
        <f t="shared" ref="E68:L68" si="64">D68</f>
        <v>0.9</v>
      </c>
      <c r="F68" s="92" t="str">
        <f t="shared" si="64"/>
        <v>0.9</v>
      </c>
      <c r="G68" s="92" t="str">
        <f t="shared" si="64"/>
        <v>0.9</v>
      </c>
      <c r="H68" s="92" t="str">
        <f t="shared" si="64"/>
        <v>0.9</v>
      </c>
      <c r="I68" s="92" t="str">
        <f t="shared" si="64"/>
        <v>0.9</v>
      </c>
      <c r="J68" s="92" t="str">
        <f t="shared" si="64"/>
        <v>0.9</v>
      </c>
      <c r="K68" s="92" t="str">
        <f t="shared" si="64"/>
        <v>0.9</v>
      </c>
      <c r="L68" s="92" t="str">
        <f t="shared" si="64"/>
        <v>0.9</v>
      </c>
    </row>
    <row r="69" spans="1:12" ht="30" x14ac:dyDescent="0.25">
      <c r="A69" s="577"/>
      <c r="B69" s="93" t="s">
        <v>727</v>
      </c>
      <c r="C69" s="91" t="s">
        <v>614</v>
      </c>
      <c r="D69" s="92" t="str">
        <f t="shared" si="27"/>
        <v>93</v>
      </c>
      <c r="E69" s="91" t="str">
        <f t="shared" ref="E69:L69" si="65">D69</f>
        <v>93</v>
      </c>
      <c r="F69" s="92" t="str">
        <f t="shared" si="65"/>
        <v>93</v>
      </c>
      <c r="G69" s="92" t="str">
        <f t="shared" si="65"/>
        <v>93</v>
      </c>
      <c r="H69" s="92" t="str">
        <f t="shared" si="65"/>
        <v>93</v>
      </c>
      <c r="I69" s="92" t="str">
        <f t="shared" si="65"/>
        <v>93</v>
      </c>
      <c r="J69" s="92" t="str">
        <f t="shared" si="65"/>
        <v>93</v>
      </c>
      <c r="K69" s="92" t="str">
        <f t="shared" si="65"/>
        <v>93</v>
      </c>
      <c r="L69" s="92" t="str">
        <f t="shared" si="65"/>
        <v>93</v>
      </c>
    </row>
    <row r="70" spans="1:12" ht="30" x14ac:dyDescent="0.25">
      <c r="A70" s="577"/>
      <c r="B70" s="93" t="s">
        <v>728</v>
      </c>
      <c r="C70" s="91" t="s">
        <v>721</v>
      </c>
      <c r="D70" s="92" t="str">
        <f t="shared" si="27"/>
        <v>8.0</v>
      </c>
      <c r="E70" s="91" t="str">
        <f t="shared" ref="E70:L70" si="66">D70</f>
        <v>8.0</v>
      </c>
      <c r="F70" s="92" t="str">
        <f t="shared" si="66"/>
        <v>8.0</v>
      </c>
      <c r="G70" s="92" t="str">
        <f t="shared" si="66"/>
        <v>8.0</v>
      </c>
      <c r="H70" s="92" t="str">
        <f t="shared" si="66"/>
        <v>8.0</v>
      </c>
      <c r="I70" s="92" t="str">
        <f t="shared" si="66"/>
        <v>8.0</v>
      </c>
      <c r="J70" s="92" t="str">
        <f t="shared" si="66"/>
        <v>8.0</v>
      </c>
      <c r="K70" s="92" t="str">
        <f t="shared" si="66"/>
        <v>8.0</v>
      </c>
      <c r="L70" s="92" t="str">
        <f t="shared" si="66"/>
        <v>8.0</v>
      </c>
    </row>
    <row r="71" spans="1:12" ht="30" x14ac:dyDescent="0.25">
      <c r="A71" s="577"/>
      <c r="B71" s="93" t="s">
        <v>729</v>
      </c>
      <c r="C71" s="91" t="s">
        <v>858</v>
      </c>
      <c r="D71" s="92" t="str">
        <f t="shared" si="27"/>
        <v>95.7</v>
      </c>
      <c r="E71" s="91" t="str">
        <f t="shared" ref="E71:L71" si="67">D71</f>
        <v>95.7</v>
      </c>
      <c r="F71" s="92" t="str">
        <f t="shared" si="67"/>
        <v>95.7</v>
      </c>
      <c r="G71" s="92" t="str">
        <f t="shared" si="67"/>
        <v>95.7</v>
      </c>
      <c r="H71" s="92" t="str">
        <f t="shared" si="67"/>
        <v>95.7</v>
      </c>
      <c r="I71" s="92" t="str">
        <f t="shared" si="67"/>
        <v>95.7</v>
      </c>
      <c r="J71" s="92" t="str">
        <f t="shared" si="67"/>
        <v>95.7</v>
      </c>
      <c r="K71" s="92" t="str">
        <f t="shared" si="67"/>
        <v>95.7</v>
      </c>
      <c r="L71" s="92" t="str">
        <f t="shared" si="67"/>
        <v>95.7</v>
      </c>
    </row>
    <row r="72" spans="1:12" ht="30" x14ac:dyDescent="0.25">
      <c r="A72" s="577"/>
      <c r="B72" s="93" t="s">
        <v>730</v>
      </c>
      <c r="C72" s="91">
        <v>349</v>
      </c>
      <c r="D72" s="92">
        <f t="shared" si="27"/>
        <v>349</v>
      </c>
      <c r="E72" s="91">
        <f t="shared" ref="E72:L72" si="68">D72</f>
        <v>349</v>
      </c>
      <c r="F72" s="92">
        <f t="shared" si="68"/>
        <v>349</v>
      </c>
      <c r="G72" s="92">
        <f t="shared" si="68"/>
        <v>349</v>
      </c>
      <c r="H72" s="92">
        <v>232</v>
      </c>
      <c r="I72" s="92">
        <f t="shared" si="68"/>
        <v>232</v>
      </c>
      <c r="J72" s="92">
        <f t="shared" si="68"/>
        <v>232</v>
      </c>
      <c r="K72" s="92">
        <f t="shared" si="68"/>
        <v>232</v>
      </c>
      <c r="L72" s="92">
        <f t="shared" si="68"/>
        <v>232</v>
      </c>
    </row>
    <row r="73" spans="1:12" ht="45" x14ac:dyDescent="0.25">
      <c r="A73" s="577"/>
      <c r="B73" s="90" t="s">
        <v>731</v>
      </c>
      <c r="C73" s="91" t="s">
        <v>859</v>
      </c>
      <c r="D73" s="92" t="str">
        <f t="shared" si="27"/>
        <v>33.8</v>
      </c>
      <c r="E73" s="91" t="str">
        <f t="shared" ref="E73:K73" si="69">D73</f>
        <v>33.8</v>
      </c>
      <c r="F73" s="92" t="str">
        <f t="shared" si="69"/>
        <v>33.8</v>
      </c>
      <c r="G73" s="92" t="str">
        <f t="shared" si="69"/>
        <v>33.8</v>
      </c>
      <c r="H73" s="92" t="str">
        <f t="shared" si="69"/>
        <v>33.8</v>
      </c>
      <c r="I73" s="92" t="str">
        <f t="shared" si="69"/>
        <v>33.8</v>
      </c>
      <c r="J73" s="92" t="str">
        <f t="shared" si="69"/>
        <v>33.8</v>
      </c>
      <c r="K73" s="92" t="str">
        <f t="shared" si="69"/>
        <v>33.8</v>
      </c>
      <c r="L73" s="124" t="s">
        <v>899</v>
      </c>
    </row>
    <row r="74" spans="1:12" ht="30" x14ac:dyDescent="0.25">
      <c r="A74" s="577"/>
      <c r="B74" s="90" t="s">
        <v>732</v>
      </c>
      <c r="C74" s="91" t="s">
        <v>641</v>
      </c>
      <c r="D74" s="92" t="str">
        <f t="shared" si="27"/>
        <v>41.1</v>
      </c>
      <c r="E74" s="91" t="str">
        <f t="shared" ref="E74:K74" si="70">D74</f>
        <v>41.1</v>
      </c>
      <c r="F74" s="92" t="str">
        <f t="shared" si="70"/>
        <v>41.1</v>
      </c>
      <c r="G74" s="92" t="str">
        <f t="shared" si="70"/>
        <v>41.1</v>
      </c>
      <c r="H74" s="92" t="str">
        <f t="shared" si="70"/>
        <v>41.1</v>
      </c>
      <c r="I74" s="92" t="str">
        <f t="shared" si="70"/>
        <v>41.1</v>
      </c>
      <c r="J74" s="92" t="str">
        <f t="shared" si="70"/>
        <v>41.1</v>
      </c>
      <c r="K74" s="92" t="str">
        <f t="shared" si="70"/>
        <v>41.1</v>
      </c>
      <c r="L74" s="124" t="s">
        <v>900</v>
      </c>
    </row>
    <row r="75" spans="1:12" ht="30" x14ac:dyDescent="0.25">
      <c r="A75" s="577"/>
      <c r="B75" s="90" t="s">
        <v>733</v>
      </c>
      <c r="C75" s="91" t="s">
        <v>860</v>
      </c>
      <c r="D75" s="92" t="str">
        <f t="shared" si="27"/>
        <v>82.8</v>
      </c>
      <c r="E75" s="91" t="str">
        <f t="shared" ref="E75:K75" si="71">D75</f>
        <v>82.8</v>
      </c>
      <c r="F75" s="92" t="str">
        <f t="shared" si="71"/>
        <v>82.8</v>
      </c>
      <c r="G75" s="92" t="str">
        <f t="shared" si="71"/>
        <v>82.8</v>
      </c>
      <c r="H75" s="92" t="str">
        <f t="shared" si="71"/>
        <v>82.8</v>
      </c>
      <c r="I75" s="92" t="str">
        <f t="shared" si="71"/>
        <v>82.8</v>
      </c>
      <c r="J75" s="92" t="str">
        <f t="shared" si="71"/>
        <v>82.8</v>
      </c>
      <c r="K75" s="92" t="str">
        <f t="shared" si="71"/>
        <v>82.8</v>
      </c>
      <c r="L75" s="124" t="s">
        <v>901</v>
      </c>
    </row>
    <row r="76" spans="1:12" ht="15.75" x14ac:dyDescent="0.25">
      <c r="A76" s="577"/>
      <c r="B76" s="90" t="s">
        <v>734</v>
      </c>
      <c r="C76" s="91" t="s">
        <v>861</v>
      </c>
      <c r="D76" s="92" t="str">
        <f t="shared" si="27"/>
        <v>10.2</v>
      </c>
      <c r="E76" s="91" t="str">
        <f t="shared" ref="E76:K76" si="72">D76</f>
        <v>10.2</v>
      </c>
      <c r="F76" s="92" t="str">
        <f t="shared" si="72"/>
        <v>10.2</v>
      </c>
      <c r="G76" s="92" t="str">
        <f t="shared" si="72"/>
        <v>10.2</v>
      </c>
      <c r="H76" s="92" t="str">
        <f t="shared" si="72"/>
        <v>10.2</v>
      </c>
      <c r="I76" s="92" t="str">
        <f t="shared" si="72"/>
        <v>10.2</v>
      </c>
      <c r="J76" s="92" t="str">
        <f t="shared" si="72"/>
        <v>10.2</v>
      </c>
      <c r="K76" s="92" t="str">
        <f t="shared" si="72"/>
        <v>10.2</v>
      </c>
      <c r="L76" s="124" t="s">
        <v>902</v>
      </c>
    </row>
    <row r="77" spans="1:12" ht="30" x14ac:dyDescent="0.25">
      <c r="A77" s="577"/>
      <c r="B77" s="90" t="s">
        <v>735</v>
      </c>
      <c r="C77" s="91" t="s">
        <v>862</v>
      </c>
      <c r="D77" s="92" t="str">
        <f t="shared" si="27"/>
        <v>17.5</v>
      </c>
      <c r="E77" s="91" t="str">
        <f t="shared" ref="E77:K77" si="73">D77</f>
        <v>17.5</v>
      </c>
      <c r="F77" s="92" t="str">
        <f t="shared" si="73"/>
        <v>17.5</v>
      </c>
      <c r="G77" s="92" t="str">
        <f t="shared" si="73"/>
        <v>17.5</v>
      </c>
      <c r="H77" s="92" t="str">
        <f t="shared" si="73"/>
        <v>17.5</v>
      </c>
      <c r="I77" s="92" t="str">
        <f t="shared" si="73"/>
        <v>17.5</v>
      </c>
      <c r="J77" s="92" t="str">
        <f t="shared" si="73"/>
        <v>17.5</v>
      </c>
      <c r="K77" s="92" t="str">
        <f t="shared" si="73"/>
        <v>17.5</v>
      </c>
      <c r="L77" s="124" t="s">
        <v>619</v>
      </c>
    </row>
    <row r="78" spans="1:12" ht="45" outlineLevel="1" x14ac:dyDescent="0.25">
      <c r="A78" s="577"/>
      <c r="B78" s="90" t="s">
        <v>736</v>
      </c>
      <c r="C78" s="91">
        <v>35</v>
      </c>
      <c r="D78" s="92">
        <f t="shared" si="27"/>
        <v>35</v>
      </c>
      <c r="E78" s="91">
        <f t="shared" ref="E78:K78" si="74">D78</f>
        <v>35</v>
      </c>
      <c r="F78" s="92">
        <f t="shared" si="74"/>
        <v>35</v>
      </c>
      <c r="G78" s="92">
        <f t="shared" si="74"/>
        <v>35</v>
      </c>
      <c r="H78" s="92" t="s">
        <v>859</v>
      </c>
      <c r="I78" s="92" t="str">
        <f t="shared" si="74"/>
        <v>33.8</v>
      </c>
      <c r="J78" s="92" t="str">
        <f t="shared" si="74"/>
        <v>33.8</v>
      </c>
      <c r="K78" s="92" t="str">
        <f t="shared" si="74"/>
        <v>33.8</v>
      </c>
      <c r="L78" s="124" t="s">
        <v>859</v>
      </c>
    </row>
    <row r="79" spans="1:12" ht="30" outlineLevel="1" x14ac:dyDescent="0.25">
      <c r="A79" s="577"/>
      <c r="B79" s="90" t="s">
        <v>737</v>
      </c>
      <c r="C79" s="91" t="s">
        <v>863</v>
      </c>
      <c r="D79" s="92" t="str">
        <f t="shared" si="27"/>
        <v>4.138</v>
      </c>
      <c r="E79" s="91" t="str">
        <f t="shared" ref="E79:K79" si="75">D79</f>
        <v>4.138</v>
      </c>
      <c r="F79" s="92" t="str">
        <f t="shared" si="75"/>
        <v>4.138</v>
      </c>
      <c r="G79" s="92" t="str">
        <f t="shared" si="75"/>
        <v>4.138</v>
      </c>
      <c r="H79" s="92" t="s">
        <v>891</v>
      </c>
      <c r="I79" s="92" t="str">
        <f t="shared" si="75"/>
        <v>4.001</v>
      </c>
      <c r="J79" s="92" t="str">
        <f t="shared" si="75"/>
        <v>4.001</v>
      </c>
      <c r="K79" s="92" t="str">
        <f t="shared" si="75"/>
        <v>4.001</v>
      </c>
      <c r="L79" s="124" t="s">
        <v>903</v>
      </c>
    </row>
    <row r="80" spans="1:12" ht="45" outlineLevel="1" x14ac:dyDescent="0.25">
      <c r="A80" s="577"/>
      <c r="B80" s="90" t="s">
        <v>738</v>
      </c>
      <c r="C80" s="91" t="s">
        <v>864</v>
      </c>
      <c r="D80" s="92" t="str">
        <f t="shared" si="27"/>
        <v>85.5</v>
      </c>
      <c r="E80" s="91" t="str">
        <f t="shared" ref="E80:K80" si="76">D80</f>
        <v>85.5</v>
      </c>
      <c r="F80" s="92" t="str">
        <f t="shared" si="76"/>
        <v>85.5</v>
      </c>
      <c r="G80" s="92" t="str">
        <f t="shared" si="76"/>
        <v>85.5</v>
      </c>
      <c r="H80" s="92" t="str">
        <f t="shared" si="76"/>
        <v>85.5</v>
      </c>
      <c r="I80" s="92" t="str">
        <f t="shared" si="76"/>
        <v>85.5</v>
      </c>
      <c r="J80" s="92" t="str">
        <f t="shared" si="76"/>
        <v>85.5</v>
      </c>
      <c r="K80" s="92" t="str">
        <f t="shared" si="76"/>
        <v>85.5</v>
      </c>
      <c r="L80" s="124" t="s">
        <v>864</v>
      </c>
    </row>
    <row r="81" spans="1:12" s="95" customFormat="1" ht="14.25" x14ac:dyDescent="0.2">
      <c r="A81" s="576" t="s">
        <v>87</v>
      </c>
      <c r="B81" s="255" t="s">
        <v>1</v>
      </c>
      <c r="C81" s="89">
        <f t="shared" ref="C81:L81" si="77">C82+C83</f>
        <v>188245.9</v>
      </c>
      <c r="D81" s="89">
        <f t="shared" si="77"/>
        <v>188245.9</v>
      </c>
      <c r="E81" s="89">
        <f t="shared" si="77"/>
        <v>186235.4</v>
      </c>
      <c r="F81" s="89">
        <f t="shared" si="77"/>
        <v>186235.4</v>
      </c>
      <c r="G81" s="89">
        <f t="shared" si="77"/>
        <v>186235.4</v>
      </c>
      <c r="H81" s="89">
        <f t="shared" si="77"/>
        <v>186235.4</v>
      </c>
      <c r="I81" s="89">
        <f t="shared" si="77"/>
        <v>186235.4</v>
      </c>
      <c r="J81" s="89">
        <f t="shared" si="77"/>
        <v>186235.4</v>
      </c>
      <c r="K81" s="89">
        <f t="shared" si="77"/>
        <v>186235.4</v>
      </c>
      <c r="L81" s="89">
        <f t="shared" si="77"/>
        <v>186535.4</v>
      </c>
    </row>
    <row r="82" spans="1:12" x14ac:dyDescent="0.25">
      <c r="A82" s="577"/>
      <c r="B82" s="93" t="s">
        <v>3</v>
      </c>
      <c r="C82" s="96">
        <v>182759.5</v>
      </c>
      <c r="D82" s="92">
        <v>182759.5</v>
      </c>
      <c r="E82" s="92">
        <v>180749</v>
      </c>
      <c r="F82" s="92">
        <f t="shared" ref="F82:I82" si="78">E82</f>
        <v>180749</v>
      </c>
      <c r="G82" s="92">
        <v>180749</v>
      </c>
      <c r="H82" s="92">
        <v>180749</v>
      </c>
      <c r="I82" s="92">
        <f t="shared" si="78"/>
        <v>180749</v>
      </c>
      <c r="J82" s="92">
        <v>180749</v>
      </c>
      <c r="K82" s="92">
        <v>180749</v>
      </c>
      <c r="L82" s="92">
        <v>181049</v>
      </c>
    </row>
    <row r="83" spans="1:12" x14ac:dyDescent="0.25">
      <c r="A83" s="577"/>
      <c r="B83" s="93" t="s">
        <v>4</v>
      </c>
      <c r="C83" s="96">
        <v>5486.4</v>
      </c>
      <c r="D83" s="92">
        <v>5486.4</v>
      </c>
      <c r="E83" s="92">
        <v>5486.4</v>
      </c>
      <c r="F83" s="92">
        <f t="shared" ref="F83:I83" si="79">E83</f>
        <v>5486.4</v>
      </c>
      <c r="G83" s="92">
        <v>5486.4</v>
      </c>
      <c r="H83" s="92">
        <v>5486.4</v>
      </c>
      <c r="I83" s="92">
        <f t="shared" si="79"/>
        <v>5486.4</v>
      </c>
      <c r="J83" s="92">
        <v>5486.4</v>
      </c>
      <c r="K83" s="92">
        <v>5486.4</v>
      </c>
      <c r="L83" s="92">
        <v>5486.4</v>
      </c>
    </row>
    <row r="84" spans="1:12" ht="30" x14ac:dyDescent="0.25">
      <c r="A84" s="577"/>
      <c r="B84" s="93" t="s">
        <v>743</v>
      </c>
      <c r="C84" s="105" t="s">
        <v>865</v>
      </c>
      <c r="D84" s="92" t="str">
        <f>C84</f>
        <v>6.3</v>
      </c>
      <c r="E84" s="91" t="str">
        <f t="shared" ref="E84:L85" si="80">D84</f>
        <v>6.3</v>
      </c>
      <c r="F84" s="92" t="str">
        <f t="shared" si="80"/>
        <v>6.3</v>
      </c>
      <c r="G84" s="92" t="str">
        <f t="shared" si="80"/>
        <v>6.3</v>
      </c>
      <c r="H84" s="92" t="s">
        <v>360</v>
      </c>
      <c r="I84" s="92" t="str">
        <f t="shared" si="80"/>
        <v>-</v>
      </c>
      <c r="J84" s="92" t="str">
        <f>I84</f>
        <v>-</v>
      </c>
      <c r="K84" s="92" t="str">
        <f t="shared" si="80"/>
        <v>-</v>
      </c>
      <c r="L84" s="92" t="str">
        <f t="shared" si="80"/>
        <v>-</v>
      </c>
    </row>
    <row r="85" spans="1:12" ht="30" outlineLevel="1" x14ac:dyDescent="0.25">
      <c r="A85" s="578"/>
      <c r="B85" s="93" t="s">
        <v>892</v>
      </c>
      <c r="C85" s="105" t="s">
        <v>865</v>
      </c>
      <c r="D85" s="92" t="str">
        <f>C85</f>
        <v>6.3</v>
      </c>
      <c r="E85" s="91" t="str">
        <f t="shared" si="80"/>
        <v>6.3</v>
      </c>
      <c r="F85" s="92" t="str">
        <f t="shared" si="80"/>
        <v>6.3</v>
      </c>
      <c r="G85" s="92" t="str">
        <f t="shared" si="80"/>
        <v>6.3</v>
      </c>
      <c r="H85" s="121" t="s">
        <v>622</v>
      </c>
      <c r="I85" s="121" t="str">
        <f t="shared" si="80"/>
        <v>8.8</v>
      </c>
      <c r="J85" s="121" t="str">
        <f>I85</f>
        <v>8.8</v>
      </c>
      <c r="K85" s="121" t="str">
        <f t="shared" si="80"/>
        <v>8.8</v>
      </c>
      <c r="L85" s="121" t="str">
        <f t="shared" si="80"/>
        <v>8.8</v>
      </c>
    </row>
    <row r="86" spans="1:12" s="95" customFormat="1" ht="14.25" x14ac:dyDescent="0.2">
      <c r="A86" s="576" t="s">
        <v>90</v>
      </c>
      <c r="B86" s="255" t="s">
        <v>1</v>
      </c>
      <c r="C86" s="89">
        <f>C87+C88</f>
        <v>6576014.4000000004</v>
      </c>
      <c r="D86" s="89">
        <f t="shared" ref="D86:L86" si="81">D87+D88</f>
        <v>6630125.2999999998</v>
      </c>
      <c r="E86" s="89">
        <f t="shared" si="81"/>
        <v>6511178.7000000002</v>
      </c>
      <c r="F86" s="89">
        <f t="shared" si="81"/>
        <v>6511178.7000000002</v>
      </c>
      <c r="G86" s="89">
        <f t="shared" si="81"/>
        <v>6511178.7000000002</v>
      </c>
      <c r="H86" s="89">
        <f t="shared" si="81"/>
        <v>6484591.8999999994</v>
      </c>
      <c r="I86" s="89">
        <f t="shared" si="81"/>
        <v>6516907.7999999998</v>
      </c>
      <c r="J86" s="89">
        <f t="shared" si="81"/>
        <v>6643464.8999999994</v>
      </c>
      <c r="K86" s="89">
        <f t="shared" si="81"/>
        <v>6511178.7000000002</v>
      </c>
      <c r="L86" s="89">
        <f t="shared" si="81"/>
        <v>6775606.1000000006</v>
      </c>
    </row>
    <row r="87" spans="1:12" x14ac:dyDescent="0.25">
      <c r="A87" s="577"/>
      <c r="B87" s="93" t="s">
        <v>3</v>
      </c>
      <c r="C87" s="92">
        <v>6307314.1000000006</v>
      </c>
      <c r="D87" s="92">
        <v>6307314.0999999996</v>
      </c>
      <c r="E87" s="92">
        <v>6188367.5</v>
      </c>
      <c r="F87" s="92">
        <f t="shared" ref="F87" si="82">E87</f>
        <v>6188367.5</v>
      </c>
      <c r="G87" s="92">
        <v>6188367.5</v>
      </c>
      <c r="H87" s="92">
        <v>6161780.6999999993</v>
      </c>
      <c r="I87" s="92">
        <v>6194096.5999999996</v>
      </c>
      <c r="J87" s="92">
        <v>6320653.6999999993</v>
      </c>
      <c r="K87" s="92">
        <v>6188367.5</v>
      </c>
      <c r="L87" s="92">
        <v>6452794.9000000004</v>
      </c>
    </row>
    <row r="88" spans="1:12" x14ac:dyDescent="0.25">
      <c r="A88" s="577"/>
      <c r="B88" s="93" t="s">
        <v>4</v>
      </c>
      <c r="C88" s="92">
        <v>268700.30000000005</v>
      </c>
      <c r="D88" s="92">
        <v>322811.2</v>
      </c>
      <c r="E88" s="92">
        <v>322811.2</v>
      </c>
      <c r="F88" s="92">
        <f t="shared" ref="F88" si="83">E88</f>
        <v>322811.2</v>
      </c>
      <c r="G88" s="92">
        <v>322811.2</v>
      </c>
      <c r="H88" s="92">
        <v>322811.2</v>
      </c>
      <c r="I88" s="92">
        <v>322811.2</v>
      </c>
      <c r="J88" s="92">
        <v>322811.2</v>
      </c>
      <c r="K88" s="92">
        <v>322811.2</v>
      </c>
      <c r="L88" s="92">
        <v>322811.2</v>
      </c>
    </row>
    <row r="89" spans="1:12" ht="75" outlineLevel="1" x14ac:dyDescent="0.25">
      <c r="A89" s="577"/>
      <c r="B89" s="93" t="s">
        <v>744</v>
      </c>
      <c r="C89" s="104" t="s">
        <v>514</v>
      </c>
      <c r="D89" s="92" t="str">
        <f>C89</f>
        <v>0</v>
      </c>
      <c r="E89" s="91" t="str">
        <f t="shared" ref="E89:L89" si="84">D89</f>
        <v>0</v>
      </c>
      <c r="F89" s="92" t="str">
        <f t="shared" si="84"/>
        <v>0</v>
      </c>
      <c r="G89" s="92" t="str">
        <f t="shared" si="84"/>
        <v>0</v>
      </c>
      <c r="H89" s="92" t="str">
        <f t="shared" si="84"/>
        <v>0</v>
      </c>
      <c r="I89" s="92" t="str">
        <f t="shared" si="84"/>
        <v>0</v>
      </c>
      <c r="J89" s="92" t="str">
        <f>I89</f>
        <v>0</v>
      </c>
      <c r="K89" s="92" t="str">
        <f t="shared" si="84"/>
        <v>0</v>
      </c>
      <c r="L89" s="92" t="str">
        <f t="shared" si="84"/>
        <v>0</v>
      </c>
    </row>
    <row r="90" spans="1:12" ht="75" outlineLevel="1" x14ac:dyDescent="0.25">
      <c r="A90" s="577"/>
      <c r="B90" s="93" t="s">
        <v>745</v>
      </c>
      <c r="C90" s="106">
        <v>62</v>
      </c>
      <c r="D90" s="92">
        <f t="shared" ref="D90:D91" si="85">C90</f>
        <v>62</v>
      </c>
      <c r="E90" s="91">
        <f t="shared" ref="E90:L90" si="86">D90</f>
        <v>62</v>
      </c>
      <c r="F90" s="92">
        <f t="shared" si="86"/>
        <v>62</v>
      </c>
      <c r="G90" s="92">
        <f t="shared" si="86"/>
        <v>62</v>
      </c>
      <c r="H90" s="92">
        <f t="shared" si="86"/>
        <v>62</v>
      </c>
      <c r="I90" s="92">
        <f t="shared" si="86"/>
        <v>62</v>
      </c>
      <c r="J90" s="92">
        <f>I90</f>
        <v>62</v>
      </c>
      <c r="K90" s="92">
        <f t="shared" si="86"/>
        <v>62</v>
      </c>
      <c r="L90" s="92">
        <f t="shared" si="86"/>
        <v>62</v>
      </c>
    </row>
    <row r="91" spans="1:12" ht="60" outlineLevel="1" x14ac:dyDescent="0.25">
      <c r="A91" s="577"/>
      <c r="B91" s="93" t="s">
        <v>746</v>
      </c>
      <c r="C91" s="106">
        <v>48</v>
      </c>
      <c r="D91" s="92">
        <f t="shared" si="85"/>
        <v>48</v>
      </c>
      <c r="E91" s="91">
        <f t="shared" ref="E91:L92" si="87">D91</f>
        <v>48</v>
      </c>
      <c r="F91" s="92">
        <f t="shared" si="87"/>
        <v>48</v>
      </c>
      <c r="G91" s="92">
        <f t="shared" si="87"/>
        <v>48</v>
      </c>
      <c r="H91" s="92">
        <f t="shared" si="87"/>
        <v>48</v>
      </c>
      <c r="I91" s="92">
        <f t="shared" si="87"/>
        <v>48</v>
      </c>
      <c r="J91" s="92">
        <f>I91</f>
        <v>48</v>
      </c>
      <c r="K91" s="92">
        <f t="shared" si="87"/>
        <v>48</v>
      </c>
      <c r="L91" s="92">
        <f t="shared" si="87"/>
        <v>48</v>
      </c>
    </row>
    <row r="92" spans="1:12" ht="60" outlineLevel="1" x14ac:dyDescent="0.25">
      <c r="A92" s="578"/>
      <c r="B92" s="93" t="s">
        <v>880</v>
      </c>
      <c r="C92" s="106" t="s">
        <v>360</v>
      </c>
      <c r="D92" s="92">
        <v>95</v>
      </c>
      <c r="E92" s="91">
        <f t="shared" si="87"/>
        <v>95</v>
      </c>
      <c r="F92" s="92">
        <f t="shared" si="87"/>
        <v>95</v>
      </c>
      <c r="G92" s="92">
        <f t="shared" si="87"/>
        <v>95</v>
      </c>
      <c r="H92" s="92">
        <f t="shared" si="87"/>
        <v>95</v>
      </c>
      <c r="I92" s="92">
        <f t="shared" si="87"/>
        <v>95</v>
      </c>
      <c r="J92" s="92">
        <f>I92</f>
        <v>95</v>
      </c>
      <c r="K92" s="92">
        <f t="shared" si="87"/>
        <v>95</v>
      </c>
      <c r="L92" s="92">
        <f t="shared" si="87"/>
        <v>95</v>
      </c>
    </row>
    <row r="93" spans="1:12" s="95" customFormat="1" ht="14.25" x14ac:dyDescent="0.2">
      <c r="A93" s="576" t="s">
        <v>92</v>
      </c>
      <c r="B93" s="255" t="s">
        <v>1</v>
      </c>
      <c r="C93" s="89">
        <f>C94+C95</f>
        <v>290408.69999999995</v>
      </c>
      <c r="D93" s="89">
        <f t="shared" ref="D93:L93" si="88">D94+D95</f>
        <v>307904.69999999995</v>
      </c>
      <c r="E93" s="89">
        <f t="shared" si="88"/>
        <v>306656.59999999998</v>
      </c>
      <c r="F93" s="89">
        <f t="shared" si="88"/>
        <v>306656.59999999998</v>
      </c>
      <c r="G93" s="89">
        <f t="shared" si="88"/>
        <v>306656.59999999998</v>
      </c>
      <c r="H93" s="89">
        <f t="shared" si="88"/>
        <v>353344.7</v>
      </c>
      <c r="I93" s="89">
        <f t="shared" si="88"/>
        <v>353344.7</v>
      </c>
      <c r="J93" s="89">
        <f t="shared" si="88"/>
        <v>364460.69999999995</v>
      </c>
      <c r="K93" s="89">
        <f t="shared" si="88"/>
        <v>306656.59999999998</v>
      </c>
      <c r="L93" s="89">
        <f t="shared" si="88"/>
        <v>447866.4</v>
      </c>
    </row>
    <row r="94" spans="1:12" x14ac:dyDescent="0.25">
      <c r="A94" s="577"/>
      <c r="B94" s="93" t="s">
        <v>3</v>
      </c>
      <c r="C94" s="92">
        <v>290408.69999999995</v>
      </c>
      <c r="D94" s="92">
        <v>307904.69999999995</v>
      </c>
      <c r="E94" s="92">
        <v>306656.59999999998</v>
      </c>
      <c r="F94" s="92">
        <f t="shared" ref="F94" si="89">E94</f>
        <v>306656.59999999998</v>
      </c>
      <c r="G94" s="92">
        <v>306656.59999999998</v>
      </c>
      <c r="H94" s="92">
        <v>353344.7</v>
      </c>
      <c r="I94" s="92">
        <v>353344.7</v>
      </c>
      <c r="J94" s="92">
        <v>364460.69999999995</v>
      </c>
      <c r="K94" s="92">
        <v>306656.59999999998</v>
      </c>
      <c r="L94" s="92">
        <v>447866.4</v>
      </c>
    </row>
    <row r="95" spans="1:12" x14ac:dyDescent="0.25">
      <c r="A95" s="577"/>
      <c r="B95" s="93" t="s">
        <v>4</v>
      </c>
      <c r="C95" s="92"/>
      <c r="D95" s="92">
        <f t="shared" ref="D95:K95" si="90">C95</f>
        <v>0</v>
      </c>
      <c r="E95" s="92">
        <f t="shared" si="90"/>
        <v>0</v>
      </c>
      <c r="F95" s="92">
        <f t="shared" si="90"/>
        <v>0</v>
      </c>
      <c r="G95" s="92">
        <f t="shared" si="90"/>
        <v>0</v>
      </c>
      <c r="H95" s="92">
        <f t="shared" si="90"/>
        <v>0</v>
      </c>
      <c r="I95" s="92">
        <f t="shared" si="90"/>
        <v>0</v>
      </c>
      <c r="J95" s="92">
        <f t="shared" si="90"/>
        <v>0</v>
      </c>
      <c r="K95" s="92">
        <f t="shared" si="90"/>
        <v>0</v>
      </c>
      <c r="L95" s="92"/>
    </row>
    <row r="96" spans="1:12" ht="45" outlineLevel="1" x14ac:dyDescent="0.25">
      <c r="A96" s="577"/>
      <c r="B96" s="93" t="s">
        <v>747</v>
      </c>
      <c r="C96" s="92">
        <v>90</v>
      </c>
      <c r="D96" s="92">
        <f>C96</f>
        <v>90</v>
      </c>
      <c r="E96" s="91">
        <f t="shared" ref="E96:L96" si="91">D96</f>
        <v>90</v>
      </c>
      <c r="F96" s="92">
        <f t="shared" si="91"/>
        <v>90</v>
      </c>
      <c r="G96" s="92">
        <f t="shared" si="91"/>
        <v>90</v>
      </c>
      <c r="H96" s="92">
        <f t="shared" si="91"/>
        <v>90</v>
      </c>
      <c r="I96" s="92">
        <f t="shared" si="91"/>
        <v>90</v>
      </c>
      <c r="J96" s="92">
        <f>I96</f>
        <v>90</v>
      </c>
      <c r="K96" s="92">
        <f t="shared" si="91"/>
        <v>90</v>
      </c>
      <c r="L96" s="92">
        <f t="shared" si="91"/>
        <v>90</v>
      </c>
    </row>
    <row r="97" spans="1:12" s="95" customFormat="1" ht="14.25" x14ac:dyDescent="0.2">
      <c r="A97" s="576" t="s">
        <v>748</v>
      </c>
      <c r="B97" s="255" t="s">
        <v>1</v>
      </c>
      <c r="C97" s="89">
        <f>C98+C99</f>
        <v>433788</v>
      </c>
      <c r="D97" s="89">
        <f t="shared" ref="D97:L97" si="92">D98+D99</f>
        <v>433788</v>
      </c>
      <c r="E97" s="89">
        <f t="shared" si="92"/>
        <v>433788</v>
      </c>
      <c r="F97" s="89">
        <f t="shared" si="92"/>
        <v>433788</v>
      </c>
      <c r="G97" s="89">
        <f t="shared" si="92"/>
        <v>433788</v>
      </c>
      <c r="H97" s="89">
        <f t="shared" si="92"/>
        <v>433703.6</v>
      </c>
      <c r="I97" s="89">
        <f t="shared" si="92"/>
        <v>433703.6</v>
      </c>
      <c r="J97" s="89">
        <f t="shared" si="92"/>
        <v>442531.3</v>
      </c>
      <c r="K97" s="89">
        <f t="shared" si="92"/>
        <v>433788</v>
      </c>
      <c r="L97" s="89">
        <f t="shared" si="92"/>
        <v>446941.3</v>
      </c>
    </row>
    <row r="98" spans="1:12" x14ac:dyDescent="0.25">
      <c r="A98" s="577"/>
      <c r="B98" s="93" t="s">
        <v>3</v>
      </c>
      <c r="C98" s="92">
        <v>433788</v>
      </c>
      <c r="D98" s="92">
        <v>433788</v>
      </c>
      <c r="E98" s="92">
        <v>433788</v>
      </c>
      <c r="F98" s="92">
        <f t="shared" ref="F98" si="93">E98</f>
        <v>433788</v>
      </c>
      <c r="G98" s="92">
        <v>433788</v>
      </c>
      <c r="H98" s="92">
        <v>433703.6</v>
      </c>
      <c r="I98" s="92">
        <v>433703.6</v>
      </c>
      <c r="J98" s="92">
        <v>442531.3</v>
      </c>
      <c r="K98" s="92">
        <v>433788</v>
      </c>
      <c r="L98" s="92">
        <v>446941.3</v>
      </c>
    </row>
    <row r="99" spans="1:12" x14ac:dyDescent="0.25">
      <c r="A99" s="577"/>
      <c r="B99" s="93" t="s">
        <v>4</v>
      </c>
      <c r="C99" s="92"/>
      <c r="D99" s="92">
        <f t="shared" ref="D99:K99" si="94">C99</f>
        <v>0</v>
      </c>
      <c r="E99" s="92">
        <f t="shared" si="94"/>
        <v>0</v>
      </c>
      <c r="F99" s="92">
        <f t="shared" si="94"/>
        <v>0</v>
      </c>
      <c r="G99" s="92">
        <f t="shared" si="94"/>
        <v>0</v>
      </c>
      <c r="H99" s="92">
        <f t="shared" si="94"/>
        <v>0</v>
      </c>
      <c r="I99" s="92">
        <f t="shared" si="94"/>
        <v>0</v>
      </c>
      <c r="J99" s="92">
        <f t="shared" si="94"/>
        <v>0</v>
      </c>
      <c r="K99" s="92">
        <f t="shared" si="94"/>
        <v>0</v>
      </c>
      <c r="L99" s="92"/>
    </row>
    <row r="100" spans="1:12" ht="75" outlineLevel="1" x14ac:dyDescent="0.25">
      <c r="A100" s="578"/>
      <c r="B100" s="93" t="s">
        <v>749</v>
      </c>
      <c r="C100" s="92">
        <v>100</v>
      </c>
      <c r="D100" s="92">
        <f>C100</f>
        <v>100</v>
      </c>
      <c r="E100" s="91">
        <f t="shared" ref="E100:L100" si="95">D100</f>
        <v>100</v>
      </c>
      <c r="F100" s="92">
        <f t="shared" si="95"/>
        <v>100</v>
      </c>
      <c r="G100" s="92">
        <f t="shared" si="95"/>
        <v>100</v>
      </c>
      <c r="H100" s="92">
        <f t="shared" si="95"/>
        <v>100</v>
      </c>
      <c r="I100" s="92">
        <f t="shared" si="95"/>
        <v>100</v>
      </c>
      <c r="J100" s="92">
        <f>I100</f>
        <v>100</v>
      </c>
      <c r="K100" s="92">
        <f t="shared" si="95"/>
        <v>100</v>
      </c>
      <c r="L100" s="92">
        <f t="shared" si="95"/>
        <v>100</v>
      </c>
    </row>
    <row r="101" spans="1:12" s="95" customFormat="1" ht="14.25" x14ac:dyDescent="0.2">
      <c r="A101" s="576" t="s">
        <v>131</v>
      </c>
      <c r="B101" s="255" t="s">
        <v>1</v>
      </c>
      <c r="C101" s="89">
        <f>C102+C103</f>
        <v>3402.4</v>
      </c>
      <c r="D101" s="89">
        <f t="shared" ref="D101:L101" si="96">D102+D103</f>
        <v>3506.1</v>
      </c>
      <c r="E101" s="89">
        <f t="shared" si="96"/>
        <v>3506.1</v>
      </c>
      <c r="F101" s="89">
        <f t="shared" si="96"/>
        <v>3506.1</v>
      </c>
      <c r="G101" s="89">
        <f t="shared" si="96"/>
        <v>3506.1</v>
      </c>
      <c r="H101" s="89">
        <f t="shared" si="96"/>
        <v>3506.1</v>
      </c>
      <c r="I101" s="89">
        <f t="shared" si="96"/>
        <v>3506.1</v>
      </c>
      <c r="J101" s="89">
        <f t="shared" si="96"/>
        <v>3506.1</v>
      </c>
      <c r="K101" s="89">
        <f t="shared" si="96"/>
        <v>3506.1</v>
      </c>
      <c r="L101" s="89">
        <f t="shared" si="96"/>
        <v>3506.1</v>
      </c>
    </row>
    <row r="102" spans="1:12" x14ac:dyDescent="0.25">
      <c r="A102" s="577"/>
      <c r="B102" s="93" t="s">
        <v>3</v>
      </c>
      <c r="C102" s="92">
        <v>3402.4</v>
      </c>
      <c r="D102" s="92">
        <v>3506.1</v>
      </c>
      <c r="E102" s="92">
        <f t="shared" ref="E102:K102" si="97">D102</f>
        <v>3506.1</v>
      </c>
      <c r="F102" s="92">
        <f t="shared" si="97"/>
        <v>3506.1</v>
      </c>
      <c r="G102" s="92">
        <v>3506.1</v>
      </c>
      <c r="H102" s="92">
        <f t="shared" si="97"/>
        <v>3506.1</v>
      </c>
      <c r="I102" s="92">
        <f t="shared" si="97"/>
        <v>3506.1</v>
      </c>
      <c r="J102" s="92">
        <f t="shared" si="97"/>
        <v>3506.1</v>
      </c>
      <c r="K102" s="92">
        <f t="shared" si="97"/>
        <v>3506.1</v>
      </c>
      <c r="L102" s="92">
        <v>3506.1</v>
      </c>
    </row>
    <row r="103" spans="1:12" x14ac:dyDescent="0.25">
      <c r="A103" s="577"/>
      <c r="B103" s="93" t="s">
        <v>4</v>
      </c>
      <c r="C103" s="92"/>
      <c r="D103" s="92">
        <f t="shared" ref="D103:K103" si="98">C103</f>
        <v>0</v>
      </c>
      <c r="E103" s="92">
        <f t="shared" si="98"/>
        <v>0</v>
      </c>
      <c r="F103" s="92">
        <f t="shared" si="98"/>
        <v>0</v>
      </c>
      <c r="G103" s="92">
        <f t="shared" si="98"/>
        <v>0</v>
      </c>
      <c r="H103" s="92">
        <f t="shared" si="98"/>
        <v>0</v>
      </c>
      <c r="I103" s="92">
        <f t="shared" si="98"/>
        <v>0</v>
      </c>
      <c r="J103" s="92">
        <f t="shared" si="98"/>
        <v>0</v>
      </c>
      <c r="K103" s="92">
        <f t="shared" si="98"/>
        <v>0</v>
      </c>
      <c r="L103" s="92"/>
    </row>
    <row r="104" spans="1:12" ht="30" outlineLevel="1" x14ac:dyDescent="0.25">
      <c r="A104" s="578"/>
      <c r="B104" s="93" t="s">
        <v>750</v>
      </c>
      <c r="C104" s="91" t="s">
        <v>228</v>
      </c>
      <c r="D104" s="92" t="str">
        <f>C104</f>
        <v>100</v>
      </c>
      <c r="E104" s="91" t="s">
        <v>228</v>
      </c>
      <c r="F104" s="92" t="s">
        <v>228</v>
      </c>
      <c r="G104" s="92" t="s">
        <v>228</v>
      </c>
      <c r="H104" s="92" t="str">
        <f t="shared" ref="H104:L104" si="99">G104</f>
        <v>100</v>
      </c>
      <c r="I104" s="92" t="str">
        <f t="shared" si="99"/>
        <v>100</v>
      </c>
      <c r="J104" s="92" t="str">
        <f>I104</f>
        <v>100</v>
      </c>
      <c r="K104" s="92" t="str">
        <f t="shared" si="99"/>
        <v>100</v>
      </c>
      <c r="L104" s="92" t="str">
        <f t="shared" si="99"/>
        <v>100</v>
      </c>
    </row>
    <row r="105" spans="1:12" x14ac:dyDescent="0.25">
      <c r="A105" s="579" t="s">
        <v>97</v>
      </c>
      <c r="B105" s="255" t="s">
        <v>1</v>
      </c>
      <c r="C105" s="89">
        <f>C106+C107</f>
        <v>56456.200000000004</v>
      </c>
      <c r="D105" s="89">
        <f t="shared" ref="D105:L105" si="100">D106+D107</f>
        <v>56456.200000000004</v>
      </c>
      <c r="E105" s="89">
        <f t="shared" si="100"/>
        <v>54540.9</v>
      </c>
      <c r="F105" s="89">
        <f t="shared" si="100"/>
        <v>54540.9</v>
      </c>
      <c r="G105" s="89">
        <f t="shared" si="100"/>
        <v>54540.9</v>
      </c>
      <c r="H105" s="89">
        <f t="shared" si="100"/>
        <v>54540.9</v>
      </c>
      <c r="I105" s="89">
        <f t="shared" si="100"/>
        <v>54540.9</v>
      </c>
      <c r="J105" s="89">
        <f t="shared" si="100"/>
        <v>54540.9</v>
      </c>
      <c r="K105" s="89">
        <f t="shared" si="100"/>
        <v>54540.9</v>
      </c>
      <c r="L105" s="89">
        <f t="shared" si="100"/>
        <v>53316.9</v>
      </c>
    </row>
    <row r="106" spans="1:12" x14ac:dyDescent="0.25">
      <c r="A106" s="579"/>
      <c r="B106" s="93" t="s">
        <v>3</v>
      </c>
      <c r="C106" s="92">
        <v>56456.200000000004</v>
      </c>
      <c r="D106" s="92">
        <f t="shared" ref="D106:K106" si="101">C106</f>
        <v>56456.200000000004</v>
      </c>
      <c r="E106" s="92">
        <v>54540.9</v>
      </c>
      <c r="F106" s="92">
        <f t="shared" si="101"/>
        <v>54540.9</v>
      </c>
      <c r="G106" s="92">
        <v>54540.9</v>
      </c>
      <c r="H106" s="92">
        <v>54540.9</v>
      </c>
      <c r="I106" s="92">
        <v>54540.9</v>
      </c>
      <c r="J106" s="92">
        <f t="shared" si="101"/>
        <v>54540.9</v>
      </c>
      <c r="K106" s="92">
        <f t="shared" si="101"/>
        <v>54540.9</v>
      </c>
      <c r="L106" s="92">
        <v>53316.9</v>
      </c>
    </row>
    <row r="107" spans="1:12" x14ac:dyDescent="0.25">
      <c r="A107" s="579"/>
      <c r="B107" s="93" t="s">
        <v>4</v>
      </c>
      <c r="C107" s="92"/>
      <c r="D107" s="92">
        <f t="shared" ref="D107:K107" si="102">C107</f>
        <v>0</v>
      </c>
      <c r="E107" s="92">
        <f t="shared" si="102"/>
        <v>0</v>
      </c>
      <c r="F107" s="92">
        <f t="shared" si="102"/>
        <v>0</v>
      </c>
      <c r="G107" s="92">
        <f t="shared" si="102"/>
        <v>0</v>
      </c>
      <c r="H107" s="92">
        <f t="shared" si="102"/>
        <v>0</v>
      </c>
      <c r="I107" s="92">
        <f t="shared" si="102"/>
        <v>0</v>
      </c>
      <c r="J107" s="92">
        <f t="shared" si="102"/>
        <v>0</v>
      </c>
      <c r="K107" s="92">
        <f t="shared" si="102"/>
        <v>0</v>
      </c>
      <c r="L107" s="92">
        <f t="shared" ref="H107:L113" si="103">K107</f>
        <v>0</v>
      </c>
    </row>
    <row r="108" spans="1:12" ht="30" x14ac:dyDescent="0.25">
      <c r="A108" s="579"/>
      <c r="B108" s="93" t="s">
        <v>711</v>
      </c>
      <c r="C108" s="92"/>
      <c r="D108" s="92"/>
      <c r="E108" s="92"/>
      <c r="F108" s="92"/>
      <c r="G108" s="92"/>
      <c r="H108" s="92">
        <v>73.5</v>
      </c>
      <c r="I108" s="92">
        <f t="shared" si="103"/>
        <v>73.5</v>
      </c>
      <c r="J108" s="92">
        <f>I108</f>
        <v>73.5</v>
      </c>
      <c r="K108" s="92">
        <f t="shared" si="103"/>
        <v>73.5</v>
      </c>
      <c r="L108" s="92">
        <f t="shared" si="103"/>
        <v>73.5</v>
      </c>
    </row>
    <row r="109" spans="1:12" ht="15.75" outlineLevel="1" x14ac:dyDescent="0.25">
      <c r="A109" s="579"/>
      <c r="B109" s="93" t="s">
        <v>751</v>
      </c>
      <c r="C109" s="104" t="s">
        <v>640</v>
      </c>
      <c r="D109" s="92" t="str">
        <f>C109</f>
        <v>4.3</v>
      </c>
      <c r="E109" s="91" t="str">
        <f t="shared" ref="E109:L109" si="104">D109</f>
        <v>4.3</v>
      </c>
      <c r="F109" s="92" t="str">
        <f t="shared" si="104"/>
        <v>4.3</v>
      </c>
      <c r="G109" s="92" t="str">
        <f t="shared" si="104"/>
        <v>4.3</v>
      </c>
      <c r="H109" s="92" t="s">
        <v>360</v>
      </c>
      <c r="I109" s="92" t="str">
        <f t="shared" si="104"/>
        <v>-</v>
      </c>
      <c r="J109" s="92" t="str">
        <f>I109</f>
        <v>-</v>
      </c>
      <c r="K109" s="92" t="str">
        <f t="shared" si="104"/>
        <v>-</v>
      </c>
      <c r="L109" s="92" t="str">
        <f t="shared" si="104"/>
        <v>-</v>
      </c>
    </row>
    <row r="110" spans="1:12" x14ac:dyDescent="0.25">
      <c r="A110" s="579" t="s">
        <v>233</v>
      </c>
      <c r="B110" s="255" t="s">
        <v>1</v>
      </c>
      <c r="C110" s="89">
        <f>C111+C112</f>
        <v>448427.6</v>
      </c>
      <c r="D110" s="89">
        <f t="shared" ref="D110:L110" si="105">D111+D112</f>
        <v>448427.6</v>
      </c>
      <c r="E110" s="89">
        <f t="shared" si="105"/>
        <v>369483.9</v>
      </c>
      <c r="F110" s="89">
        <f t="shared" si="105"/>
        <v>369483.9</v>
      </c>
      <c r="G110" s="89">
        <f t="shared" si="105"/>
        <v>385397.9</v>
      </c>
      <c r="H110" s="89">
        <f t="shared" si="105"/>
        <v>424116.5</v>
      </c>
      <c r="I110" s="89">
        <f t="shared" si="105"/>
        <v>424116.5</v>
      </c>
      <c r="J110" s="89">
        <f t="shared" si="105"/>
        <v>464875.4</v>
      </c>
      <c r="K110" s="89">
        <f t="shared" si="105"/>
        <v>385397.9</v>
      </c>
      <c r="L110" s="89">
        <f t="shared" si="105"/>
        <v>471677.80000000005</v>
      </c>
    </row>
    <row r="111" spans="1:12" x14ac:dyDescent="0.25">
      <c r="A111" s="579"/>
      <c r="B111" s="93" t="s">
        <v>3</v>
      </c>
      <c r="C111" s="92">
        <v>448427.6</v>
      </c>
      <c r="D111" s="92">
        <f t="shared" ref="D111:F111" si="106">C111</f>
        <v>448427.6</v>
      </c>
      <c r="E111" s="92">
        <v>369483.9</v>
      </c>
      <c r="F111" s="92">
        <f t="shared" si="106"/>
        <v>369483.9</v>
      </c>
      <c r="G111" s="92">
        <v>385397.9</v>
      </c>
      <c r="H111" s="92">
        <v>424116.5</v>
      </c>
      <c r="I111" s="92">
        <v>424116.5</v>
      </c>
      <c r="J111" s="92">
        <v>464875.4</v>
      </c>
      <c r="K111" s="92">
        <v>385397.9</v>
      </c>
      <c r="L111" s="92">
        <v>471677.80000000005</v>
      </c>
    </row>
    <row r="112" spans="1:12" x14ac:dyDescent="0.25">
      <c r="A112" s="579"/>
      <c r="B112" s="93" t="s">
        <v>4</v>
      </c>
      <c r="C112" s="92"/>
      <c r="D112" s="92">
        <f t="shared" ref="D112:K112" si="107">C112</f>
        <v>0</v>
      </c>
      <c r="E112" s="92">
        <f t="shared" si="107"/>
        <v>0</v>
      </c>
      <c r="F112" s="92">
        <f t="shared" si="107"/>
        <v>0</v>
      </c>
      <c r="G112" s="92">
        <f t="shared" si="107"/>
        <v>0</v>
      </c>
      <c r="H112" s="92">
        <f t="shared" si="107"/>
        <v>0</v>
      </c>
      <c r="I112" s="92">
        <f t="shared" si="107"/>
        <v>0</v>
      </c>
      <c r="J112" s="92">
        <f t="shared" si="107"/>
        <v>0</v>
      </c>
      <c r="K112" s="92">
        <f t="shared" si="107"/>
        <v>0</v>
      </c>
      <c r="L112" s="92"/>
    </row>
    <row r="113" spans="1:12" ht="30" outlineLevel="1" x14ac:dyDescent="0.25">
      <c r="A113" s="579"/>
      <c r="B113" s="93" t="s">
        <v>752</v>
      </c>
      <c r="C113" s="107">
        <v>49</v>
      </c>
      <c r="D113" s="92">
        <f>C113</f>
        <v>49</v>
      </c>
      <c r="E113" s="91" t="s">
        <v>740</v>
      </c>
      <c r="F113" s="92" t="s">
        <v>740</v>
      </c>
      <c r="G113" s="92" t="s">
        <v>740</v>
      </c>
      <c r="H113" s="92" t="str">
        <f t="shared" si="103"/>
        <v>48.5</v>
      </c>
      <c r="I113" s="92" t="s">
        <v>740</v>
      </c>
      <c r="J113" s="92" t="s">
        <v>740</v>
      </c>
      <c r="K113" s="92" t="s">
        <v>740</v>
      </c>
      <c r="L113" s="197">
        <v>47</v>
      </c>
    </row>
    <row r="114" spans="1:12" x14ac:dyDescent="0.25">
      <c r="A114" s="579" t="s">
        <v>521</v>
      </c>
      <c r="B114" s="255" t="s">
        <v>1</v>
      </c>
      <c r="C114" s="89">
        <f>C115+C116</f>
        <v>47629.3</v>
      </c>
      <c r="D114" s="89">
        <f t="shared" ref="D114:L114" si="108">D115+D116</f>
        <v>47629.3</v>
      </c>
      <c r="E114" s="89">
        <f t="shared" si="108"/>
        <v>47629.3</v>
      </c>
      <c r="F114" s="89">
        <f t="shared" si="108"/>
        <v>47629.3</v>
      </c>
      <c r="G114" s="89">
        <f t="shared" si="108"/>
        <v>47629.3</v>
      </c>
      <c r="H114" s="89">
        <f t="shared" si="108"/>
        <v>47629.3</v>
      </c>
      <c r="I114" s="89">
        <f t="shared" si="108"/>
        <v>47629.3</v>
      </c>
      <c r="J114" s="89">
        <f t="shared" si="108"/>
        <v>47629.3</v>
      </c>
      <c r="K114" s="89">
        <f t="shared" si="108"/>
        <v>47629.3</v>
      </c>
      <c r="L114" s="89">
        <f t="shared" si="108"/>
        <v>47629.299999999996</v>
      </c>
    </row>
    <row r="115" spans="1:12" x14ac:dyDescent="0.25">
      <c r="A115" s="579"/>
      <c r="B115" s="93" t="s">
        <v>3</v>
      </c>
      <c r="C115" s="92">
        <v>47629.3</v>
      </c>
      <c r="D115" s="92">
        <f t="shared" ref="D115:K115" si="109">C115</f>
        <v>47629.3</v>
      </c>
      <c r="E115" s="92">
        <v>47629.3</v>
      </c>
      <c r="F115" s="92">
        <f t="shared" si="109"/>
        <v>47629.3</v>
      </c>
      <c r="G115" s="92">
        <v>47629.3</v>
      </c>
      <c r="H115" s="92">
        <v>47629.3</v>
      </c>
      <c r="I115" s="92">
        <f t="shared" si="109"/>
        <v>47629.3</v>
      </c>
      <c r="J115" s="92">
        <f t="shared" si="109"/>
        <v>47629.3</v>
      </c>
      <c r="K115" s="92">
        <f t="shared" si="109"/>
        <v>47629.3</v>
      </c>
      <c r="L115" s="92">
        <v>47629.299999999996</v>
      </c>
    </row>
    <row r="116" spans="1:12" x14ac:dyDescent="0.25">
      <c r="A116" s="579"/>
      <c r="B116" s="93" t="s">
        <v>4</v>
      </c>
      <c r="C116" s="92"/>
      <c r="D116" s="92">
        <f t="shared" ref="D116:K116" si="110">C116</f>
        <v>0</v>
      </c>
      <c r="E116" s="92">
        <f t="shared" si="110"/>
        <v>0</v>
      </c>
      <c r="F116" s="92">
        <f t="shared" si="110"/>
        <v>0</v>
      </c>
      <c r="G116" s="92">
        <f t="shared" si="110"/>
        <v>0</v>
      </c>
      <c r="H116" s="92">
        <f t="shared" si="110"/>
        <v>0</v>
      </c>
      <c r="I116" s="92">
        <f t="shared" si="110"/>
        <v>0</v>
      </c>
      <c r="J116" s="92">
        <f t="shared" si="110"/>
        <v>0</v>
      </c>
      <c r="K116" s="92">
        <f t="shared" si="110"/>
        <v>0</v>
      </c>
      <c r="L116" s="92"/>
    </row>
    <row r="117" spans="1:12" ht="15.75" outlineLevel="1" x14ac:dyDescent="0.25">
      <c r="A117" s="579"/>
      <c r="B117" s="93" t="s">
        <v>753</v>
      </c>
      <c r="C117" s="92">
        <v>200</v>
      </c>
      <c r="D117" s="92">
        <f>C117</f>
        <v>200</v>
      </c>
      <c r="E117" s="91">
        <f t="shared" ref="E117:L117" si="111">D117</f>
        <v>200</v>
      </c>
      <c r="F117" s="92">
        <f t="shared" si="111"/>
        <v>200</v>
      </c>
      <c r="G117" s="92">
        <f t="shared" si="111"/>
        <v>200</v>
      </c>
      <c r="H117" s="92">
        <f t="shared" si="111"/>
        <v>200</v>
      </c>
      <c r="I117" s="92">
        <f t="shared" si="111"/>
        <v>200</v>
      </c>
      <c r="J117" s="92">
        <f>I117</f>
        <v>200</v>
      </c>
      <c r="K117" s="92">
        <f t="shared" si="111"/>
        <v>200</v>
      </c>
      <c r="L117" s="92">
        <f t="shared" si="111"/>
        <v>200</v>
      </c>
    </row>
    <row r="118" spans="1:12" x14ac:dyDescent="0.25">
      <c r="A118" s="579" t="s">
        <v>101</v>
      </c>
      <c r="B118" s="255" t="s">
        <v>1</v>
      </c>
      <c r="C118" s="89">
        <f>C119+C120</f>
        <v>496911.30000000005</v>
      </c>
      <c r="D118" s="89">
        <f t="shared" ref="D118:L118" si="112">D119+D120</f>
        <v>496911.30000000005</v>
      </c>
      <c r="E118" s="89">
        <f t="shared" si="112"/>
        <v>464069.90000000008</v>
      </c>
      <c r="F118" s="89">
        <f t="shared" si="112"/>
        <v>464069.90000000008</v>
      </c>
      <c r="G118" s="89">
        <f t="shared" si="112"/>
        <v>464069.90000000008</v>
      </c>
      <c r="H118" s="89">
        <f t="shared" si="112"/>
        <v>457900.7</v>
      </c>
      <c r="I118" s="89">
        <f t="shared" si="112"/>
        <v>457900.7</v>
      </c>
      <c r="J118" s="89">
        <f t="shared" si="112"/>
        <v>450099.10000000003</v>
      </c>
      <c r="K118" s="89">
        <f t="shared" si="112"/>
        <v>464069.90000000008</v>
      </c>
      <c r="L118" s="89">
        <f t="shared" si="112"/>
        <v>447797.10000000003</v>
      </c>
    </row>
    <row r="119" spans="1:12" x14ac:dyDescent="0.25">
      <c r="A119" s="579"/>
      <c r="B119" s="93" t="s">
        <v>3</v>
      </c>
      <c r="C119" s="92">
        <v>421246.60000000003</v>
      </c>
      <c r="D119" s="92">
        <v>421246.60000000003</v>
      </c>
      <c r="E119" s="92">
        <v>388405.20000000007</v>
      </c>
      <c r="F119" s="92">
        <f t="shared" ref="F119" si="113">E119</f>
        <v>388405.20000000007</v>
      </c>
      <c r="G119" s="92">
        <v>388405.20000000007</v>
      </c>
      <c r="H119" s="92">
        <v>382236</v>
      </c>
      <c r="I119" s="92">
        <v>382236</v>
      </c>
      <c r="J119" s="92">
        <v>374434.4</v>
      </c>
      <c r="K119" s="92">
        <v>388405.20000000007</v>
      </c>
      <c r="L119" s="92">
        <v>372132.4</v>
      </c>
    </row>
    <row r="120" spans="1:12" x14ac:dyDescent="0.25">
      <c r="A120" s="579"/>
      <c r="B120" s="93" t="s">
        <v>4</v>
      </c>
      <c r="C120" s="92">
        <v>75664.7</v>
      </c>
      <c r="D120" s="92">
        <v>75664.7</v>
      </c>
      <c r="E120" s="92">
        <v>75664.7</v>
      </c>
      <c r="F120" s="92">
        <f t="shared" ref="F120" si="114">E120</f>
        <v>75664.7</v>
      </c>
      <c r="G120" s="92">
        <v>75664.7</v>
      </c>
      <c r="H120" s="92">
        <v>75664.7</v>
      </c>
      <c r="I120" s="92">
        <v>75664.7</v>
      </c>
      <c r="J120" s="92">
        <v>75664.7</v>
      </c>
      <c r="K120" s="92">
        <v>75664.7</v>
      </c>
      <c r="L120" s="92">
        <v>75664.7</v>
      </c>
    </row>
    <row r="121" spans="1:12" ht="60" outlineLevel="1" x14ac:dyDescent="0.25">
      <c r="A121" s="579"/>
      <c r="B121" s="90" t="s">
        <v>754</v>
      </c>
      <c r="C121" s="92">
        <v>85</v>
      </c>
      <c r="D121" s="92" t="s">
        <v>360</v>
      </c>
      <c r="E121" s="91" t="str">
        <f t="shared" ref="E121:L122" si="115">D121</f>
        <v>-</v>
      </c>
      <c r="F121" s="92" t="str">
        <f t="shared" si="115"/>
        <v>-</v>
      </c>
      <c r="G121" s="92" t="str">
        <f t="shared" si="115"/>
        <v>-</v>
      </c>
      <c r="H121" s="92" t="str">
        <f t="shared" si="115"/>
        <v>-</v>
      </c>
      <c r="I121" s="92" t="str">
        <f t="shared" si="115"/>
        <v>-</v>
      </c>
      <c r="J121" s="92" t="str">
        <f>I121</f>
        <v>-</v>
      </c>
      <c r="K121" s="92" t="str">
        <f t="shared" si="115"/>
        <v>-</v>
      </c>
      <c r="L121" s="92" t="str">
        <f t="shared" si="115"/>
        <v>-</v>
      </c>
    </row>
    <row r="122" spans="1:12" ht="60" outlineLevel="1" x14ac:dyDescent="0.25">
      <c r="A122" s="579"/>
      <c r="B122" s="90" t="s">
        <v>755</v>
      </c>
      <c r="C122" s="92" t="s">
        <v>360</v>
      </c>
      <c r="D122" s="92" t="s">
        <v>881</v>
      </c>
      <c r="E122" s="91" t="str">
        <f t="shared" si="115"/>
        <v>28.812</v>
      </c>
      <c r="F122" s="92" t="str">
        <f t="shared" si="115"/>
        <v>28.812</v>
      </c>
      <c r="G122" s="92" t="str">
        <f t="shared" si="115"/>
        <v>28.812</v>
      </c>
      <c r="H122" s="92" t="str">
        <f t="shared" si="115"/>
        <v>28.812</v>
      </c>
      <c r="I122" s="92" t="str">
        <f t="shared" si="115"/>
        <v>28.812</v>
      </c>
      <c r="J122" s="92" t="str">
        <f>I122</f>
        <v>28.812</v>
      </c>
      <c r="K122" s="92" t="str">
        <f t="shared" si="115"/>
        <v>28.812</v>
      </c>
      <c r="L122" s="92" t="str">
        <f t="shared" si="115"/>
        <v>28.812</v>
      </c>
    </row>
    <row r="123" spans="1:12" ht="45" outlineLevel="1" x14ac:dyDescent="0.25">
      <c r="A123" s="579"/>
      <c r="B123" s="90" t="s">
        <v>756</v>
      </c>
      <c r="C123" s="108" t="s">
        <v>866</v>
      </c>
      <c r="D123" s="92">
        <v>45</v>
      </c>
      <c r="E123" s="91">
        <f t="shared" ref="E123:L123" si="116">D123</f>
        <v>45</v>
      </c>
      <c r="F123" s="92">
        <f t="shared" si="116"/>
        <v>45</v>
      </c>
      <c r="G123" s="92">
        <f t="shared" si="116"/>
        <v>45</v>
      </c>
      <c r="H123" s="92">
        <f t="shared" si="116"/>
        <v>45</v>
      </c>
      <c r="I123" s="92">
        <f t="shared" si="116"/>
        <v>45</v>
      </c>
      <c r="J123" s="92">
        <f>I123</f>
        <v>45</v>
      </c>
      <c r="K123" s="92">
        <f t="shared" si="116"/>
        <v>45</v>
      </c>
      <c r="L123" s="92">
        <f t="shared" si="116"/>
        <v>45</v>
      </c>
    </row>
    <row r="124" spans="1:12" ht="75" outlineLevel="1" x14ac:dyDescent="0.25">
      <c r="A124" s="579"/>
      <c r="B124" s="90" t="s">
        <v>757</v>
      </c>
      <c r="C124" s="108" t="s">
        <v>718</v>
      </c>
      <c r="D124" s="92">
        <v>85</v>
      </c>
      <c r="E124" s="91">
        <f t="shared" ref="E124:L124" si="117">D124</f>
        <v>85</v>
      </c>
      <c r="F124" s="92">
        <f t="shared" si="117"/>
        <v>85</v>
      </c>
      <c r="G124" s="92">
        <f t="shared" si="117"/>
        <v>85</v>
      </c>
      <c r="H124" s="92">
        <f t="shared" si="117"/>
        <v>85</v>
      </c>
      <c r="I124" s="92">
        <f t="shared" si="117"/>
        <v>85</v>
      </c>
      <c r="J124" s="92">
        <f>I124</f>
        <v>85</v>
      </c>
      <c r="K124" s="92">
        <f t="shared" si="117"/>
        <v>85</v>
      </c>
      <c r="L124" s="92">
        <f t="shared" si="117"/>
        <v>85</v>
      </c>
    </row>
    <row r="125" spans="1:12" x14ac:dyDescent="0.25">
      <c r="A125" s="579" t="s">
        <v>103</v>
      </c>
      <c r="B125" s="255" t="s">
        <v>1</v>
      </c>
      <c r="C125" s="89">
        <f>C126+C127</f>
        <v>2218052.8000000003</v>
      </c>
      <c r="D125" s="89">
        <f t="shared" ref="D125:L125" si="118">D126+D127</f>
        <v>2218052.8000000003</v>
      </c>
      <c r="E125" s="89">
        <f t="shared" si="118"/>
        <v>2222997.4000000004</v>
      </c>
      <c r="F125" s="89">
        <f t="shared" si="118"/>
        <v>2222997.4000000004</v>
      </c>
      <c r="G125" s="89">
        <f t="shared" si="118"/>
        <v>2207083.4000000004</v>
      </c>
      <c r="H125" s="89">
        <f t="shared" si="118"/>
        <v>2226705</v>
      </c>
      <c r="I125" s="89">
        <f t="shared" si="118"/>
        <v>2226705</v>
      </c>
      <c r="J125" s="89">
        <f t="shared" si="118"/>
        <v>2318185.3000000003</v>
      </c>
      <c r="K125" s="89">
        <f t="shared" si="118"/>
        <v>2207083.4000000004</v>
      </c>
      <c r="L125" s="89">
        <f t="shared" si="118"/>
        <v>2610489.2999999998</v>
      </c>
    </row>
    <row r="126" spans="1:12" x14ac:dyDescent="0.25">
      <c r="A126" s="579"/>
      <c r="B126" s="93" t="s">
        <v>3</v>
      </c>
      <c r="C126" s="92">
        <v>1253017.2000000002</v>
      </c>
      <c r="D126" s="92">
        <v>1253017.2000000002</v>
      </c>
      <c r="E126" s="92">
        <v>1253017.2000000002</v>
      </c>
      <c r="F126" s="92">
        <f t="shared" ref="F126" si="119">E126</f>
        <v>1253017.2000000002</v>
      </c>
      <c r="G126" s="92">
        <v>1237103.2000000002</v>
      </c>
      <c r="H126" s="92">
        <v>1237103.2000000002</v>
      </c>
      <c r="I126" s="92">
        <v>1237103.2000000002</v>
      </c>
      <c r="J126" s="92">
        <v>1238597.0000000002</v>
      </c>
      <c r="K126" s="92">
        <v>1237103.2000000002</v>
      </c>
      <c r="L126" s="92">
        <v>1481196.5</v>
      </c>
    </row>
    <row r="127" spans="1:12" x14ac:dyDescent="0.25">
      <c r="A127" s="579"/>
      <c r="B127" s="93" t="s">
        <v>4</v>
      </c>
      <c r="C127" s="92">
        <v>965035.60000000009</v>
      </c>
      <c r="D127" s="92">
        <v>965035.60000000009</v>
      </c>
      <c r="E127" s="92">
        <v>969980.2</v>
      </c>
      <c r="F127" s="92">
        <f t="shared" ref="F127" si="120">E127</f>
        <v>969980.2</v>
      </c>
      <c r="G127" s="92">
        <v>969980.2</v>
      </c>
      <c r="H127" s="92">
        <v>989601.8</v>
      </c>
      <c r="I127" s="92">
        <v>989601.8</v>
      </c>
      <c r="J127" s="92">
        <v>1079588.3</v>
      </c>
      <c r="K127" s="92">
        <v>969980.2</v>
      </c>
      <c r="L127" s="92">
        <v>1129292.8</v>
      </c>
    </row>
    <row r="128" spans="1:12" ht="45" outlineLevel="1" x14ac:dyDescent="0.25">
      <c r="A128" s="579"/>
      <c r="B128" s="93" t="s">
        <v>878</v>
      </c>
      <c r="C128" s="104" t="s">
        <v>724</v>
      </c>
      <c r="D128" s="92" t="str">
        <f>C128</f>
        <v>97.1</v>
      </c>
      <c r="E128" s="91" t="str">
        <f t="shared" ref="E128:L128" si="121">D128</f>
        <v>97.1</v>
      </c>
      <c r="F128" s="92" t="str">
        <f t="shared" si="121"/>
        <v>97.1</v>
      </c>
      <c r="G128" s="92" t="str">
        <f t="shared" si="121"/>
        <v>97.1</v>
      </c>
      <c r="H128" s="92" t="str">
        <f t="shared" si="121"/>
        <v>97.1</v>
      </c>
      <c r="I128" s="92" t="str">
        <f t="shared" si="121"/>
        <v>97.1</v>
      </c>
      <c r="J128" s="92" t="str">
        <f>I128</f>
        <v>97.1</v>
      </c>
      <c r="K128" s="92" t="str">
        <f t="shared" si="121"/>
        <v>97.1</v>
      </c>
      <c r="L128" s="92" t="str">
        <f t="shared" si="121"/>
        <v>97.1</v>
      </c>
    </row>
    <row r="129" spans="1:12" outlineLevel="1" x14ac:dyDescent="0.25">
      <c r="A129" s="580" t="s">
        <v>882</v>
      </c>
      <c r="B129" s="256" t="s">
        <v>1</v>
      </c>
      <c r="C129" s="119">
        <f>C130+C131</f>
        <v>0</v>
      </c>
      <c r="D129" s="119">
        <f t="shared" ref="D129" si="122">D130+D131</f>
        <v>176189.80000000002</v>
      </c>
      <c r="E129" s="119">
        <f t="shared" ref="E129" si="123">E130+E131</f>
        <v>176189.80000000002</v>
      </c>
      <c r="F129" s="119">
        <f t="shared" ref="F129" si="124">F130+F131</f>
        <v>176189.80000000002</v>
      </c>
      <c r="G129" s="119">
        <f t="shared" ref="G129" si="125">G130+G131</f>
        <v>0</v>
      </c>
      <c r="H129" s="119">
        <f t="shared" ref="H129" si="126">H130+H131</f>
        <v>0</v>
      </c>
      <c r="I129" s="119">
        <f t="shared" ref="I129" si="127">I130+I131</f>
        <v>0</v>
      </c>
      <c r="J129" s="119">
        <f t="shared" ref="J129" si="128">J130+J131</f>
        <v>0</v>
      </c>
      <c r="K129" s="119">
        <f t="shared" ref="K129" si="129">K130+K131</f>
        <v>0</v>
      </c>
      <c r="L129" s="119">
        <f t="shared" ref="L129" si="130">L130+L131</f>
        <v>0</v>
      </c>
    </row>
    <row r="130" spans="1:12" outlineLevel="1" x14ac:dyDescent="0.25">
      <c r="A130" s="580"/>
      <c r="B130" s="120" t="s">
        <v>3</v>
      </c>
      <c r="C130" s="118">
        <v>0</v>
      </c>
      <c r="D130" s="118">
        <v>7047.6</v>
      </c>
      <c r="E130" s="92">
        <v>7047.6</v>
      </c>
      <c r="F130" s="92">
        <f t="shared" ref="F130:K130" si="131">E130</f>
        <v>7047.6</v>
      </c>
      <c r="G130" s="92">
        <v>0</v>
      </c>
      <c r="H130" s="92">
        <f t="shared" si="131"/>
        <v>0</v>
      </c>
      <c r="I130" s="92">
        <f t="shared" si="131"/>
        <v>0</v>
      </c>
      <c r="J130" s="92">
        <f t="shared" si="131"/>
        <v>0</v>
      </c>
      <c r="K130" s="92">
        <f t="shared" si="131"/>
        <v>0</v>
      </c>
      <c r="L130" s="92">
        <v>0</v>
      </c>
    </row>
    <row r="131" spans="1:12" outlineLevel="1" x14ac:dyDescent="0.25">
      <c r="A131" s="580"/>
      <c r="B131" s="120" t="s">
        <v>4</v>
      </c>
      <c r="C131" s="118">
        <v>0</v>
      </c>
      <c r="D131" s="118">
        <v>169142.2</v>
      </c>
      <c r="E131" s="92">
        <v>169142.2</v>
      </c>
      <c r="F131" s="92">
        <f t="shared" ref="F131:K131" si="132">E131</f>
        <v>169142.2</v>
      </c>
      <c r="G131" s="92">
        <v>0</v>
      </c>
      <c r="H131" s="92">
        <f t="shared" si="132"/>
        <v>0</v>
      </c>
      <c r="I131" s="92">
        <f t="shared" si="132"/>
        <v>0</v>
      </c>
      <c r="J131" s="92">
        <f t="shared" si="132"/>
        <v>0</v>
      </c>
      <c r="K131" s="92">
        <f t="shared" si="132"/>
        <v>0</v>
      </c>
      <c r="L131" s="92">
        <v>0</v>
      </c>
    </row>
    <row r="132" spans="1:12" ht="45" outlineLevel="1" x14ac:dyDescent="0.25">
      <c r="A132" s="580"/>
      <c r="B132" s="90" t="s">
        <v>883</v>
      </c>
      <c r="C132" s="104" t="s">
        <v>360</v>
      </c>
      <c r="D132" s="104" t="s">
        <v>506</v>
      </c>
      <c r="E132" s="91" t="str">
        <f t="shared" ref="E132:L132" si="133">D132</f>
        <v>50</v>
      </c>
      <c r="F132" s="118" t="str">
        <f t="shared" si="133"/>
        <v>50</v>
      </c>
      <c r="G132" s="118" t="s">
        <v>360</v>
      </c>
      <c r="H132" s="118" t="str">
        <f t="shared" si="133"/>
        <v>-</v>
      </c>
      <c r="I132" s="118" t="str">
        <f t="shared" si="133"/>
        <v>-</v>
      </c>
      <c r="J132" s="118" t="str">
        <f>I132</f>
        <v>-</v>
      </c>
      <c r="K132" s="118" t="str">
        <f t="shared" si="133"/>
        <v>-</v>
      </c>
      <c r="L132" s="118" t="str">
        <f t="shared" si="133"/>
        <v>-</v>
      </c>
    </row>
    <row r="133" spans="1:12" ht="15.75" outlineLevel="1" x14ac:dyDescent="0.25">
      <c r="A133" s="580" t="s">
        <v>76</v>
      </c>
      <c r="B133" s="256" t="s">
        <v>1</v>
      </c>
      <c r="C133" s="104" t="s">
        <v>514</v>
      </c>
      <c r="D133" s="104" t="s">
        <v>514</v>
      </c>
      <c r="E133" s="91">
        <v>0</v>
      </c>
      <c r="F133" s="118">
        <v>0</v>
      </c>
      <c r="G133" s="119">
        <f t="shared" ref="G133" si="134">G134+G135</f>
        <v>176189.80000000002</v>
      </c>
      <c r="H133" s="119">
        <f t="shared" ref="H133" si="135">H134+H135</f>
        <v>176189.80000000002</v>
      </c>
      <c r="I133" s="119">
        <f t="shared" ref="I133" si="136">I134+I135</f>
        <v>176189.80000000002</v>
      </c>
      <c r="J133" s="119">
        <f t="shared" ref="J133" si="137">J134+J135</f>
        <v>176189.80000000002</v>
      </c>
      <c r="K133" s="119">
        <f t="shared" ref="K133" si="138">K134+K135</f>
        <v>176189.80000000002</v>
      </c>
      <c r="L133" s="119">
        <f t="shared" ref="L133" si="139">L134+L135</f>
        <v>176189.80000000002</v>
      </c>
    </row>
    <row r="134" spans="1:12" ht="15.75" outlineLevel="1" x14ac:dyDescent="0.25">
      <c r="A134" s="580"/>
      <c r="B134" s="120" t="s">
        <v>3</v>
      </c>
      <c r="C134" s="104" t="s">
        <v>514</v>
      </c>
      <c r="D134" s="104" t="s">
        <v>514</v>
      </c>
      <c r="E134" s="91">
        <v>0</v>
      </c>
      <c r="F134" s="118">
        <v>0</v>
      </c>
      <c r="G134" s="118">
        <v>7047.6</v>
      </c>
      <c r="H134" s="92">
        <v>7047.6</v>
      </c>
      <c r="I134" s="92">
        <v>7047.6</v>
      </c>
      <c r="J134" s="92">
        <v>7047.6</v>
      </c>
      <c r="K134" s="92">
        <v>7047.6</v>
      </c>
      <c r="L134" s="92">
        <v>7047.6</v>
      </c>
    </row>
    <row r="135" spans="1:12" ht="15.75" outlineLevel="1" x14ac:dyDescent="0.25">
      <c r="A135" s="580"/>
      <c r="B135" s="120" t="s">
        <v>4</v>
      </c>
      <c r="C135" s="104" t="s">
        <v>514</v>
      </c>
      <c r="D135" s="104" t="s">
        <v>514</v>
      </c>
      <c r="E135" s="91">
        <v>0</v>
      </c>
      <c r="F135" s="118">
        <v>0</v>
      </c>
      <c r="G135" s="118">
        <v>169142.2</v>
      </c>
      <c r="H135" s="92">
        <v>169142.2</v>
      </c>
      <c r="I135" s="92">
        <v>169142.2</v>
      </c>
      <c r="J135" s="92">
        <v>169142.2</v>
      </c>
      <c r="K135" s="92">
        <v>169142.2</v>
      </c>
      <c r="L135" s="92">
        <v>169142.2</v>
      </c>
    </row>
    <row r="136" spans="1:12" ht="45" outlineLevel="1" x14ac:dyDescent="0.25">
      <c r="A136" s="580"/>
      <c r="B136" s="90" t="s">
        <v>883</v>
      </c>
      <c r="C136" s="104" t="s">
        <v>360</v>
      </c>
      <c r="D136" s="104" t="s">
        <v>360</v>
      </c>
      <c r="E136" s="91" t="s">
        <v>360</v>
      </c>
      <c r="F136" s="118" t="s">
        <v>360</v>
      </c>
      <c r="G136" s="118" t="s">
        <v>506</v>
      </c>
      <c r="H136" s="118" t="s">
        <v>506</v>
      </c>
      <c r="I136" s="118" t="s">
        <v>506</v>
      </c>
      <c r="J136" s="118" t="s">
        <v>506</v>
      </c>
      <c r="K136" s="118" t="s">
        <v>506</v>
      </c>
      <c r="L136" s="118" t="s">
        <v>506</v>
      </c>
    </row>
    <row r="137" spans="1:12" x14ac:dyDescent="0.25">
      <c r="A137" s="579" t="s">
        <v>529</v>
      </c>
      <c r="B137" s="255" t="s">
        <v>1</v>
      </c>
      <c r="C137" s="89">
        <f>C138+C139</f>
        <v>204375.3</v>
      </c>
      <c r="D137" s="89">
        <f t="shared" ref="D137:L137" si="140">D138+D139</f>
        <v>150000</v>
      </c>
      <c r="E137" s="89">
        <f t="shared" si="140"/>
        <v>150000</v>
      </c>
      <c r="F137" s="89">
        <f t="shared" si="140"/>
        <v>150000</v>
      </c>
      <c r="G137" s="89">
        <f t="shared" si="140"/>
        <v>150000</v>
      </c>
      <c r="H137" s="89">
        <f t="shared" si="140"/>
        <v>152000</v>
      </c>
      <c r="I137" s="89">
        <f t="shared" si="140"/>
        <v>152000</v>
      </c>
      <c r="J137" s="89">
        <f t="shared" si="140"/>
        <v>152000</v>
      </c>
      <c r="K137" s="89">
        <f t="shared" si="140"/>
        <v>152000</v>
      </c>
      <c r="L137" s="89">
        <f t="shared" si="140"/>
        <v>152000</v>
      </c>
    </row>
    <row r="138" spans="1:12" x14ac:dyDescent="0.25">
      <c r="A138" s="579"/>
      <c r="B138" s="93" t="s">
        <v>3</v>
      </c>
      <c r="C138" s="92">
        <v>64489.799999999996</v>
      </c>
      <c r="D138" s="92">
        <v>46993.8</v>
      </c>
      <c r="E138" s="92">
        <f t="shared" ref="E138:K138" si="141">D138</f>
        <v>46993.8</v>
      </c>
      <c r="F138" s="92">
        <f t="shared" si="141"/>
        <v>46993.8</v>
      </c>
      <c r="G138" s="92">
        <v>46993.8</v>
      </c>
      <c r="H138" s="92">
        <v>48993.8</v>
      </c>
      <c r="I138" s="92">
        <v>48993.8</v>
      </c>
      <c r="J138" s="92">
        <f t="shared" si="141"/>
        <v>48993.8</v>
      </c>
      <c r="K138" s="92">
        <f t="shared" si="141"/>
        <v>48993.8</v>
      </c>
      <c r="L138" s="92">
        <v>48993.8</v>
      </c>
    </row>
    <row r="139" spans="1:12" x14ac:dyDescent="0.25">
      <c r="A139" s="579"/>
      <c r="B139" s="93" t="s">
        <v>4</v>
      </c>
      <c r="C139" s="92">
        <v>139885.5</v>
      </c>
      <c r="D139" s="92">
        <v>103006.2</v>
      </c>
      <c r="E139" s="92">
        <f t="shared" ref="E139:K139" si="142">D139</f>
        <v>103006.2</v>
      </c>
      <c r="F139" s="92">
        <f t="shared" si="142"/>
        <v>103006.2</v>
      </c>
      <c r="G139" s="92">
        <v>103006.2</v>
      </c>
      <c r="H139" s="92">
        <v>103006.2</v>
      </c>
      <c r="I139" s="92">
        <v>103006.2</v>
      </c>
      <c r="J139" s="92">
        <f t="shared" si="142"/>
        <v>103006.2</v>
      </c>
      <c r="K139" s="92">
        <f t="shared" si="142"/>
        <v>103006.2</v>
      </c>
      <c r="L139" s="92">
        <v>103006.2</v>
      </c>
    </row>
    <row r="140" spans="1:12" ht="45" outlineLevel="1" x14ac:dyDescent="0.25">
      <c r="A140" s="579"/>
      <c r="B140" s="90" t="s">
        <v>758</v>
      </c>
      <c r="C140" s="104" t="s">
        <v>867</v>
      </c>
      <c r="D140" s="104" t="s">
        <v>867</v>
      </c>
      <c r="E140" s="91" t="str">
        <f t="shared" ref="E140:L140" si="143">D140</f>
        <v>62.3</v>
      </c>
      <c r="F140" s="92" t="str">
        <f t="shared" si="143"/>
        <v>62.3</v>
      </c>
      <c r="G140" s="92" t="str">
        <f t="shared" si="143"/>
        <v>62.3</v>
      </c>
      <c r="H140" s="92" t="str">
        <f t="shared" si="143"/>
        <v>62.3</v>
      </c>
      <c r="I140" s="92" t="str">
        <f t="shared" si="143"/>
        <v>62.3</v>
      </c>
      <c r="J140" s="92" t="str">
        <f>I140</f>
        <v>62.3</v>
      </c>
      <c r="K140" s="92" t="str">
        <f t="shared" si="143"/>
        <v>62.3</v>
      </c>
      <c r="L140" s="92" t="str">
        <f t="shared" si="143"/>
        <v>62.3</v>
      </c>
    </row>
    <row r="141" spans="1:12" ht="60" outlineLevel="1" x14ac:dyDescent="0.25">
      <c r="A141" s="579"/>
      <c r="B141" s="90" t="s">
        <v>759</v>
      </c>
      <c r="C141" s="104" t="s">
        <v>868</v>
      </c>
      <c r="D141" s="104" t="s">
        <v>868</v>
      </c>
      <c r="E141" s="91" t="str">
        <f t="shared" ref="E141:L141" si="144">D141</f>
        <v>44.7</v>
      </c>
      <c r="F141" s="92" t="str">
        <f t="shared" si="144"/>
        <v>44.7</v>
      </c>
      <c r="G141" s="92" t="str">
        <f t="shared" si="144"/>
        <v>44.7</v>
      </c>
      <c r="H141" s="92" t="str">
        <f t="shared" si="144"/>
        <v>44.7</v>
      </c>
      <c r="I141" s="92" t="str">
        <f t="shared" si="144"/>
        <v>44.7</v>
      </c>
      <c r="J141" s="92" t="str">
        <f>I141</f>
        <v>44.7</v>
      </c>
      <c r="K141" s="92" t="str">
        <f t="shared" si="144"/>
        <v>44.7</v>
      </c>
      <c r="L141" s="92" t="str">
        <f t="shared" si="144"/>
        <v>44.7</v>
      </c>
    </row>
    <row r="142" spans="1:12" ht="75" outlineLevel="1" x14ac:dyDescent="0.25">
      <c r="A142" s="579"/>
      <c r="B142" s="90" t="s">
        <v>760</v>
      </c>
      <c r="C142" s="104" t="s">
        <v>624</v>
      </c>
      <c r="D142" s="104" t="s">
        <v>624</v>
      </c>
      <c r="E142" s="91" t="str">
        <f t="shared" ref="E142:L142" si="145">D142</f>
        <v>15.8</v>
      </c>
      <c r="F142" s="92" t="str">
        <f t="shared" si="145"/>
        <v>15.8</v>
      </c>
      <c r="G142" s="92" t="str">
        <f t="shared" si="145"/>
        <v>15.8</v>
      </c>
      <c r="H142" s="92" t="str">
        <f t="shared" si="145"/>
        <v>15.8</v>
      </c>
      <c r="I142" s="92" t="str">
        <f t="shared" si="145"/>
        <v>15.8</v>
      </c>
      <c r="J142" s="92" t="str">
        <f>I142</f>
        <v>15.8</v>
      </c>
      <c r="K142" s="92" t="str">
        <f t="shared" si="145"/>
        <v>15.8</v>
      </c>
      <c r="L142" s="92" t="str">
        <f t="shared" si="145"/>
        <v>15.8</v>
      </c>
    </row>
    <row r="143" spans="1:12" ht="30" outlineLevel="1" x14ac:dyDescent="0.25">
      <c r="A143" s="579"/>
      <c r="B143" s="90" t="s">
        <v>761</v>
      </c>
      <c r="C143" s="104" t="s">
        <v>466</v>
      </c>
      <c r="D143" s="104" t="s">
        <v>466</v>
      </c>
      <c r="E143" s="91" t="str">
        <f t="shared" ref="E143:L143" si="146">D143</f>
        <v>34</v>
      </c>
      <c r="F143" s="92" t="str">
        <f t="shared" si="146"/>
        <v>34</v>
      </c>
      <c r="G143" s="92" t="str">
        <f t="shared" si="146"/>
        <v>34</v>
      </c>
      <c r="H143" s="92" t="str">
        <f t="shared" si="146"/>
        <v>34</v>
      </c>
      <c r="I143" s="92" t="str">
        <f t="shared" si="146"/>
        <v>34</v>
      </c>
      <c r="J143" s="92" t="str">
        <f>I143</f>
        <v>34</v>
      </c>
      <c r="K143" s="92" t="str">
        <f t="shared" si="146"/>
        <v>34</v>
      </c>
      <c r="L143" s="92" t="str">
        <f t="shared" si="146"/>
        <v>34</v>
      </c>
    </row>
    <row r="144" spans="1:12" x14ac:dyDescent="0.25">
      <c r="A144" s="576" t="s">
        <v>70</v>
      </c>
      <c r="B144" s="255" t="s">
        <v>1</v>
      </c>
      <c r="C144" s="89">
        <f>C145+C146</f>
        <v>302576.5</v>
      </c>
      <c r="D144" s="89">
        <f t="shared" ref="D144:L144" si="147">D145+D146</f>
        <v>302525.09999999998</v>
      </c>
      <c r="E144" s="89">
        <f t="shared" si="147"/>
        <v>302525.09999999998</v>
      </c>
      <c r="F144" s="89">
        <f t="shared" si="147"/>
        <v>302525.09999999998</v>
      </c>
      <c r="G144" s="89">
        <f t="shared" si="147"/>
        <v>302525.09999999998</v>
      </c>
      <c r="H144" s="89">
        <f t="shared" si="147"/>
        <v>302525.09999999998</v>
      </c>
      <c r="I144" s="89">
        <f t="shared" si="147"/>
        <v>302525.09999999998</v>
      </c>
      <c r="J144" s="89">
        <f t="shared" si="147"/>
        <v>302525.09999999998</v>
      </c>
      <c r="K144" s="89">
        <f t="shared" si="147"/>
        <v>302525.09999999998</v>
      </c>
      <c r="L144" s="89">
        <f t="shared" si="147"/>
        <v>302525.09999999998</v>
      </c>
    </row>
    <row r="145" spans="1:12" ht="15.75" x14ac:dyDescent="0.25">
      <c r="A145" s="577"/>
      <c r="B145" s="93" t="s">
        <v>3</v>
      </c>
      <c r="C145" s="91">
        <v>103041.1</v>
      </c>
      <c r="D145" s="92">
        <v>103030.3</v>
      </c>
      <c r="E145" s="92">
        <v>103030.3</v>
      </c>
      <c r="F145" s="92">
        <f t="shared" ref="F145:K145" si="148">E145</f>
        <v>103030.3</v>
      </c>
      <c r="G145" s="92">
        <v>103030.3</v>
      </c>
      <c r="H145" s="92">
        <v>103030.3</v>
      </c>
      <c r="I145" s="92">
        <v>103030.3</v>
      </c>
      <c r="J145" s="92">
        <f t="shared" si="148"/>
        <v>103030.3</v>
      </c>
      <c r="K145" s="92">
        <f t="shared" si="148"/>
        <v>103030.3</v>
      </c>
      <c r="L145" s="92">
        <v>103030.3</v>
      </c>
    </row>
    <row r="146" spans="1:12" ht="15.75" x14ac:dyDescent="0.25">
      <c r="A146" s="577"/>
      <c r="B146" s="93" t="s">
        <v>4</v>
      </c>
      <c r="C146" s="91">
        <v>199535.4</v>
      </c>
      <c r="D146" s="92">
        <v>199494.8</v>
      </c>
      <c r="E146" s="92">
        <v>199494.8</v>
      </c>
      <c r="F146" s="92">
        <f t="shared" ref="F146:K146" si="149">E146</f>
        <v>199494.8</v>
      </c>
      <c r="G146" s="92">
        <v>199494.8</v>
      </c>
      <c r="H146" s="92">
        <v>199494.8</v>
      </c>
      <c r="I146" s="92">
        <v>199494.8</v>
      </c>
      <c r="J146" s="92">
        <f t="shared" si="149"/>
        <v>199494.8</v>
      </c>
      <c r="K146" s="92">
        <f t="shared" si="149"/>
        <v>199494.8</v>
      </c>
      <c r="L146" s="92">
        <v>199494.8</v>
      </c>
    </row>
    <row r="147" spans="1:12" ht="60" outlineLevel="1" x14ac:dyDescent="0.25">
      <c r="A147" s="577"/>
      <c r="B147" s="90" t="s">
        <v>762</v>
      </c>
      <c r="C147" s="92">
        <v>95</v>
      </c>
      <c r="D147" s="92">
        <f>C147</f>
        <v>95</v>
      </c>
      <c r="E147" s="91">
        <f t="shared" ref="E147:L147" si="150">D147</f>
        <v>95</v>
      </c>
      <c r="F147" s="92">
        <f t="shared" si="150"/>
        <v>95</v>
      </c>
      <c r="G147" s="92">
        <f t="shared" si="150"/>
        <v>95</v>
      </c>
      <c r="H147" s="92">
        <f t="shared" si="150"/>
        <v>95</v>
      </c>
      <c r="I147" s="92">
        <f t="shared" si="150"/>
        <v>95</v>
      </c>
      <c r="J147" s="92">
        <f t="shared" ref="J147:J155" si="151">I147</f>
        <v>95</v>
      </c>
      <c r="K147" s="92">
        <f t="shared" si="150"/>
        <v>95</v>
      </c>
      <c r="L147" s="92">
        <f t="shared" si="150"/>
        <v>95</v>
      </c>
    </row>
    <row r="148" spans="1:12" ht="30" outlineLevel="1" x14ac:dyDescent="0.25">
      <c r="A148" s="577"/>
      <c r="B148" s="90" t="s">
        <v>739</v>
      </c>
      <c r="C148" s="92">
        <v>49</v>
      </c>
      <c r="D148" s="92">
        <f t="shared" ref="D148:D155" si="152">C148</f>
        <v>49</v>
      </c>
      <c r="E148" s="91">
        <f t="shared" ref="E148:K148" si="153">D148</f>
        <v>49</v>
      </c>
      <c r="F148" s="92">
        <f t="shared" si="153"/>
        <v>49</v>
      </c>
      <c r="G148" s="92">
        <f t="shared" si="153"/>
        <v>49</v>
      </c>
      <c r="H148" s="92">
        <f t="shared" si="153"/>
        <v>49</v>
      </c>
      <c r="I148" s="92">
        <f t="shared" si="153"/>
        <v>49</v>
      </c>
      <c r="J148" s="92">
        <f t="shared" si="151"/>
        <v>49</v>
      </c>
      <c r="K148" s="92">
        <f t="shared" si="153"/>
        <v>49</v>
      </c>
      <c r="L148" s="124" t="s">
        <v>472</v>
      </c>
    </row>
    <row r="149" spans="1:12" ht="60" outlineLevel="1" x14ac:dyDescent="0.25">
      <c r="A149" s="577"/>
      <c r="B149" s="90" t="s">
        <v>741</v>
      </c>
      <c r="C149" s="92" t="s">
        <v>869</v>
      </c>
      <c r="D149" s="92" t="str">
        <f t="shared" si="152"/>
        <v>1.85</v>
      </c>
      <c r="E149" s="91" t="str">
        <f t="shared" ref="E149:L149" si="154">D149</f>
        <v>1.85</v>
      </c>
      <c r="F149" s="92" t="str">
        <f t="shared" si="154"/>
        <v>1.85</v>
      </c>
      <c r="G149" s="92" t="str">
        <f t="shared" si="154"/>
        <v>1.85</v>
      </c>
      <c r="H149" s="92" t="s">
        <v>360</v>
      </c>
      <c r="I149" s="92" t="str">
        <f t="shared" si="154"/>
        <v>-</v>
      </c>
      <c r="J149" s="92" t="str">
        <f t="shared" si="151"/>
        <v>-</v>
      </c>
      <c r="K149" s="92" t="str">
        <f t="shared" si="154"/>
        <v>-</v>
      </c>
      <c r="L149" s="92" t="str">
        <f t="shared" si="154"/>
        <v>-</v>
      </c>
    </row>
    <row r="150" spans="1:12" ht="75" outlineLevel="1" x14ac:dyDescent="0.25">
      <c r="A150" s="577"/>
      <c r="B150" s="90" t="s">
        <v>742</v>
      </c>
      <c r="C150" s="92">
        <v>95</v>
      </c>
      <c r="D150" s="92">
        <f t="shared" si="152"/>
        <v>95</v>
      </c>
      <c r="E150" s="91">
        <f t="shared" ref="E150:L150" si="155">D150</f>
        <v>95</v>
      </c>
      <c r="F150" s="92">
        <f t="shared" si="155"/>
        <v>95</v>
      </c>
      <c r="G150" s="92">
        <f t="shared" si="155"/>
        <v>95</v>
      </c>
      <c r="H150" s="92">
        <f t="shared" si="155"/>
        <v>95</v>
      </c>
      <c r="I150" s="92">
        <f t="shared" si="155"/>
        <v>95</v>
      </c>
      <c r="J150" s="92">
        <f t="shared" si="151"/>
        <v>95</v>
      </c>
      <c r="K150" s="92">
        <f t="shared" si="155"/>
        <v>95</v>
      </c>
      <c r="L150" s="92">
        <f t="shared" si="155"/>
        <v>95</v>
      </c>
    </row>
    <row r="151" spans="1:12" ht="45" outlineLevel="1" x14ac:dyDescent="0.25">
      <c r="A151" s="577"/>
      <c r="B151" s="97" t="s">
        <v>763</v>
      </c>
      <c r="C151" s="92">
        <v>60</v>
      </c>
      <c r="D151" s="92">
        <f t="shared" si="152"/>
        <v>60</v>
      </c>
      <c r="E151" s="91">
        <f t="shared" ref="E151:L151" si="156">D151</f>
        <v>60</v>
      </c>
      <c r="F151" s="92">
        <f t="shared" si="156"/>
        <v>60</v>
      </c>
      <c r="G151" s="92">
        <f t="shared" si="156"/>
        <v>60</v>
      </c>
      <c r="H151" s="92">
        <f t="shared" si="156"/>
        <v>60</v>
      </c>
      <c r="I151" s="92">
        <f t="shared" si="156"/>
        <v>60</v>
      </c>
      <c r="J151" s="92">
        <f t="shared" si="151"/>
        <v>60</v>
      </c>
      <c r="K151" s="92">
        <f t="shared" si="156"/>
        <v>60</v>
      </c>
      <c r="L151" s="92">
        <f t="shared" si="156"/>
        <v>60</v>
      </c>
    </row>
    <row r="152" spans="1:12" ht="45" outlineLevel="1" x14ac:dyDescent="0.25">
      <c r="A152" s="577"/>
      <c r="B152" s="97" t="s">
        <v>764</v>
      </c>
      <c r="C152" s="92">
        <v>45</v>
      </c>
      <c r="D152" s="92">
        <f t="shared" si="152"/>
        <v>45</v>
      </c>
      <c r="E152" s="91">
        <f t="shared" ref="E152:L152" si="157">D152</f>
        <v>45</v>
      </c>
      <c r="F152" s="92">
        <f t="shared" si="157"/>
        <v>45</v>
      </c>
      <c r="G152" s="92">
        <f t="shared" si="157"/>
        <v>45</v>
      </c>
      <c r="H152" s="92">
        <f t="shared" si="157"/>
        <v>45</v>
      </c>
      <c r="I152" s="92">
        <f t="shared" si="157"/>
        <v>45</v>
      </c>
      <c r="J152" s="92">
        <f t="shared" si="151"/>
        <v>45</v>
      </c>
      <c r="K152" s="92">
        <f t="shared" si="157"/>
        <v>45</v>
      </c>
      <c r="L152" s="92">
        <f t="shared" si="157"/>
        <v>45</v>
      </c>
    </row>
    <row r="153" spans="1:12" ht="45" outlineLevel="1" x14ac:dyDescent="0.25">
      <c r="A153" s="577"/>
      <c r="B153" s="97" t="s">
        <v>765</v>
      </c>
      <c r="C153" s="92">
        <v>60</v>
      </c>
      <c r="D153" s="92">
        <f t="shared" si="152"/>
        <v>60</v>
      </c>
      <c r="E153" s="91">
        <f t="shared" ref="E153:L153" si="158">D153</f>
        <v>60</v>
      </c>
      <c r="F153" s="92">
        <f t="shared" si="158"/>
        <v>60</v>
      </c>
      <c r="G153" s="92">
        <f t="shared" si="158"/>
        <v>60</v>
      </c>
      <c r="H153" s="92">
        <f t="shared" si="158"/>
        <v>60</v>
      </c>
      <c r="I153" s="92">
        <f t="shared" si="158"/>
        <v>60</v>
      </c>
      <c r="J153" s="92">
        <f t="shared" si="151"/>
        <v>60</v>
      </c>
      <c r="K153" s="92">
        <f t="shared" si="158"/>
        <v>60</v>
      </c>
      <c r="L153" s="92">
        <f t="shared" si="158"/>
        <v>60</v>
      </c>
    </row>
    <row r="154" spans="1:12" ht="45" outlineLevel="1" x14ac:dyDescent="0.25">
      <c r="A154" s="577"/>
      <c r="B154" s="97" t="s">
        <v>766</v>
      </c>
      <c r="C154" s="92">
        <v>60</v>
      </c>
      <c r="D154" s="92">
        <f t="shared" si="152"/>
        <v>60</v>
      </c>
      <c r="E154" s="91">
        <f t="shared" ref="E154:L154" si="159">D154</f>
        <v>60</v>
      </c>
      <c r="F154" s="92">
        <f t="shared" si="159"/>
        <v>60</v>
      </c>
      <c r="G154" s="92">
        <f t="shared" si="159"/>
        <v>60</v>
      </c>
      <c r="H154" s="92">
        <f t="shared" si="159"/>
        <v>60</v>
      </c>
      <c r="I154" s="92">
        <f t="shared" si="159"/>
        <v>60</v>
      </c>
      <c r="J154" s="92">
        <f t="shared" si="151"/>
        <v>60</v>
      </c>
      <c r="K154" s="92">
        <f t="shared" si="159"/>
        <v>60</v>
      </c>
      <c r="L154" s="92">
        <f t="shared" si="159"/>
        <v>60</v>
      </c>
    </row>
    <row r="155" spans="1:12" ht="60" outlineLevel="1" x14ac:dyDescent="0.25">
      <c r="A155" s="577"/>
      <c r="B155" s="97" t="s">
        <v>767</v>
      </c>
      <c r="C155" s="92">
        <v>60</v>
      </c>
      <c r="D155" s="92">
        <f t="shared" si="152"/>
        <v>60</v>
      </c>
      <c r="E155" s="91">
        <f t="shared" ref="E155:L155" si="160">D155</f>
        <v>60</v>
      </c>
      <c r="F155" s="92">
        <f t="shared" si="160"/>
        <v>60</v>
      </c>
      <c r="G155" s="92">
        <f t="shared" si="160"/>
        <v>60</v>
      </c>
      <c r="H155" s="92">
        <f t="shared" si="160"/>
        <v>60</v>
      </c>
      <c r="I155" s="92">
        <f t="shared" si="160"/>
        <v>60</v>
      </c>
      <c r="J155" s="92">
        <f t="shared" si="151"/>
        <v>60</v>
      </c>
      <c r="K155" s="92">
        <f t="shared" si="160"/>
        <v>60</v>
      </c>
      <c r="L155" s="92">
        <f t="shared" si="160"/>
        <v>60</v>
      </c>
    </row>
    <row r="156" spans="1:12" x14ac:dyDescent="0.25">
      <c r="A156" s="579" t="s">
        <v>73</v>
      </c>
      <c r="B156" s="255" t="s">
        <v>1</v>
      </c>
      <c r="C156" s="89">
        <f>C157+C158</f>
        <v>379.5</v>
      </c>
      <c r="D156" s="89">
        <f t="shared" ref="D156:L156" si="161">D157+D158</f>
        <v>379.5</v>
      </c>
      <c r="E156" s="89">
        <f t="shared" si="161"/>
        <v>379.5</v>
      </c>
      <c r="F156" s="89">
        <f t="shared" si="161"/>
        <v>379.5</v>
      </c>
      <c r="G156" s="89">
        <f t="shared" si="161"/>
        <v>379.5</v>
      </c>
      <c r="H156" s="89">
        <f t="shared" si="161"/>
        <v>379.5</v>
      </c>
      <c r="I156" s="89">
        <f t="shared" si="161"/>
        <v>379.5</v>
      </c>
      <c r="J156" s="89">
        <f t="shared" si="161"/>
        <v>379.5</v>
      </c>
      <c r="K156" s="89">
        <f t="shared" si="161"/>
        <v>379.5</v>
      </c>
      <c r="L156" s="89">
        <f t="shared" si="161"/>
        <v>379.5</v>
      </c>
    </row>
    <row r="157" spans="1:12" x14ac:dyDescent="0.25">
      <c r="A157" s="579"/>
      <c r="B157" s="93" t="s">
        <v>3</v>
      </c>
      <c r="C157" s="92"/>
      <c r="D157" s="92">
        <f t="shared" ref="D157:K157" si="162">C157</f>
        <v>0</v>
      </c>
      <c r="E157" s="92">
        <f t="shared" si="162"/>
        <v>0</v>
      </c>
      <c r="F157" s="92">
        <f t="shared" si="162"/>
        <v>0</v>
      </c>
      <c r="G157" s="92">
        <f t="shared" si="162"/>
        <v>0</v>
      </c>
      <c r="H157" s="92">
        <f t="shared" si="162"/>
        <v>0</v>
      </c>
      <c r="I157" s="92">
        <f t="shared" si="162"/>
        <v>0</v>
      </c>
      <c r="J157" s="92">
        <f t="shared" si="162"/>
        <v>0</v>
      </c>
      <c r="K157" s="92">
        <f t="shared" si="162"/>
        <v>0</v>
      </c>
      <c r="L157" s="92">
        <f t="shared" ref="L157:L158" si="163">K157</f>
        <v>0</v>
      </c>
    </row>
    <row r="158" spans="1:12" x14ac:dyDescent="0.25">
      <c r="A158" s="579"/>
      <c r="B158" s="93" t="s">
        <v>4</v>
      </c>
      <c r="C158" s="92">
        <v>379.5</v>
      </c>
      <c r="D158" s="92">
        <f t="shared" ref="D158:K158" si="164">C158</f>
        <v>379.5</v>
      </c>
      <c r="E158" s="92">
        <f t="shared" si="164"/>
        <v>379.5</v>
      </c>
      <c r="F158" s="92">
        <f t="shared" si="164"/>
        <v>379.5</v>
      </c>
      <c r="G158" s="92">
        <v>379.5</v>
      </c>
      <c r="H158" s="92">
        <f t="shared" si="164"/>
        <v>379.5</v>
      </c>
      <c r="I158" s="92">
        <f t="shared" si="164"/>
        <v>379.5</v>
      </c>
      <c r="J158" s="92">
        <f t="shared" si="164"/>
        <v>379.5</v>
      </c>
      <c r="K158" s="92">
        <f t="shared" si="164"/>
        <v>379.5</v>
      </c>
      <c r="L158" s="92">
        <f t="shared" si="163"/>
        <v>379.5</v>
      </c>
    </row>
    <row r="159" spans="1:12" ht="45" outlineLevel="1" x14ac:dyDescent="0.25">
      <c r="A159" s="579"/>
      <c r="B159" s="90" t="s">
        <v>768</v>
      </c>
      <c r="C159" s="92" t="s">
        <v>453</v>
      </c>
      <c r="D159" s="92" t="str">
        <f>C159</f>
        <v>95</v>
      </c>
      <c r="E159" s="91" t="str">
        <f t="shared" ref="E159:L159" si="165">D159</f>
        <v>95</v>
      </c>
      <c r="F159" s="92" t="str">
        <f t="shared" si="165"/>
        <v>95</v>
      </c>
      <c r="G159" s="92" t="str">
        <f t="shared" si="165"/>
        <v>95</v>
      </c>
      <c r="H159" s="92" t="str">
        <f t="shared" si="165"/>
        <v>95</v>
      </c>
      <c r="I159" s="92" t="str">
        <f t="shared" si="165"/>
        <v>95</v>
      </c>
      <c r="J159" s="92" t="str">
        <f>I159</f>
        <v>95</v>
      </c>
      <c r="K159" s="92" t="str">
        <f t="shared" si="165"/>
        <v>95</v>
      </c>
      <c r="L159" s="92" t="str">
        <f t="shared" si="165"/>
        <v>95</v>
      </c>
    </row>
    <row r="160" spans="1:12" ht="45" outlineLevel="1" x14ac:dyDescent="0.25">
      <c r="A160" s="579"/>
      <c r="B160" s="90" t="s">
        <v>769</v>
      </c>
      <c r="C160" s="92">
        <v>64.599999999999994</v>
      </c>
      <c r="D160" s="92">
        <f t="shared" ref="D160:D161" si="166">C160</f>
        <v>64.599999999999994</v>
      </c>
      <c r="E160" s="91">
        <f t="shared" ref="E160:K160" si="167">D160</f>
        <v>64.599999999999994</v>
      </c>
      <c r="F160" s="92">
        <f t="shared" si="167"/>
        <v>64.599999999999994</v>
      </c>
      <c r="G160" s="92">
        <f t="shared" si="167"/>
        <v>64.599999999999994</v>
      </c>
      <c r="H160" s="92">
        <f t="shared" si="167"/>
        <v>64.599999999999994</v>
      </c>
      <c r="I160" s="92">
        <f t="shared" si="167"/>
        <v>64.599999999999994</v>
      </c>
      <c r="J160" s="92">
        <f>I160</f>
        <v>64.599999999999994</v>
      </c>
      <c r="K160" s="92">
        <f t="shared" si="167"/>
        <v>64.599999999999994</v>
      </c>
      <c r="L160" s="124" t="s">
        <v>740</v>
      </c>
    </row>
    <row r="161" spans="1:12" ht="90" outlineLevel="1" x14ac:dyDescent="0.25">
      <c r="A161" s="579"/>
      <c r="B161" s="90" t="s">
        <v>770</v>
      </c>
      <c r="C161" s="92">
        <v>90</v>
      </c>
      <c r="D161" s="92">
        <f t="shared" si="166"/>
        <v>90</v>
      </c>
      <c r="E161" s="91">
        <f t="shared" ref="E161:L161" si="168">D161</f>
        <v>90</v>
      </c>
      <c r="F161" s="92">
        <f t="shared" si="168"/>
        <v>90</v>
      </c>
      <c r="G161" s="92">
        <f t="shared" si="168"/>
        <v>90</v>
      </c>
      <c r="H161" s="92" t="s">
        <v>360</v>
      </c>
      <c r="I161" s="92" t="str">
        <f t="shared" si="168"/>
        <v>-</v>
      </c>
      <c r="J161" s="92" t="str">
        <f>I161</f>
        <v>-</v>
      </c>
      <c r="K161" s="92" t="str">
        <f t="shared" si="168"/>
        <v>-</v>
      </c>
      <c r="L161" s="92" t="str">
        <f t="shared" si="168"/>
        <v>-</v>
      </c>
    </row>
    <row r="162" spans="1:12" x14ac:dyDescent="0.25">
      <c r="A162" s="579" t="s">
        <v>71</v>
      </c>
      <c r="B162" s="255" t="s">
        <v>1</v>
      </c>
      <c r="C162" s="89">
        <f>C163+C164</f>
        <v>800</v>
      </c>
      <c r="D162" s="89">
        <f t="shared" ref="D162:L162" si="169">D163+D164</f>
        <v>800</v>
      </c>
      <c r="E162" s="89">
        <f t="shared" si="169"/>
        <v>800</v>
      </c>
      <c r="F162" s="89">
        <f t="shared" si="169"/>
        <v>800</v>
      </c>
      <c r="G162" s="89">
        <f t="shared" si="169"/>
        <v>800</v>
      </c>
      <c r="H162" s="89">
        <f t="shared" si="169"/>
        <v>800</v>
      </c>
      <c r="I162" s="89">
        <f t="shared" si="169"/>
        <v>800</v>
      </c>
      <c r="J162" s="89">
        <f t="shared" si="169"/>
        <v>800</v>
      </c>
      <c r="K162" s="89">
        <f t="shared" si="169"/>
        <v>800</v>
      </c>
      <c r="L162" s="89">
        <f t="shared" si="169"/>
        <v>800</v>
      </c>
    </row>
    <row r="163" spans="1:12" x14ac:dyDescent="0.25">
      <c r="A163" s="579"/>
      <c r="B163" s="93" t="s">
        <v>3</v>
      </c>
      <c r="C163" s="92">
        <v>800</v>
      </c>
      <c r="D163" s="92">
        <f t="shared" ref="D163:K163" si="170">C163</f>
        <v>800</v>
      </c>
      <c r="E163" s="92">
        <f t="shared" si="170"/>
        <v>800</v>
      </c>
      <c r="F163" s="92">
        <f t="shared" si="170"/>
        <v>800</v>
      </c>
      <c r="G163" s="92">
        <f t="shared" si="170"/>
        <v>800</v>
      </c>
      <c r="H163" s="92">
        <f t="shared" si="170"/>
        <v>800</v>
      </c>
      <c r="I163" s="92">
        <f t="shared" si="170"/>
        <v>800</v>
      </c>
      <c r="J163" s="92">
        <f t="shared" si="170"/>
        <v>800</v>
      </c>
      <c r="K163" s="92">
        <f t="shared" si="170"/>
        <v>800</v>
      </c>
      <c r="L163" s="92">
        <v>800</v>
      </c>
    </row>
    <row r="164" spans="1:12" x14ac:dyDescent="0.25">
      <c r="A164" s="579"/>
      <c r="B164" s="93" t="s">
        <v>4</v>
      </c>
      <c r="C164" s="92"/>
      <c r="D164" s="92">
        <f t="shared" ref="D164:K164" si="171">C164</f>
        <v>0</v>
      </c>
      <c r="E164" s="92">
        <f t="shared" si="171"/>
        <v>0</v>
      </c>
      <c r="F164" s="92">
        <f t="shared" si="171"/>
        <v>0</v>
      </c>
      <c r="G164" s="92">
        <f t="shared" si="171"/>
        <v>0</v>
      </c>
      <c r="H164" s="92">
        <f t="shared" si="171"/>
        <v>0</v>
      </c>
      <c r="I164" s="92">
        <f t="shared" si="171"/>
        <v>0</v>
      </c>
      <c r="J164" s="92">
        <f t="shared" si="171"/>
        <v>0</v>
      </c>
      <c r="K164" s="92">
        <f t="shared" si="171"/>
        <v>0</v>
      </c>
      <c r="L164" s="92"/>
    </row>
    <row r="165" spans="1:12" ht="30" outlineLevel="1" x14ac:dyDescent="0.25">
      <c r="A165" s="579"/>
      <c r="B165" s="90" t="s">
        <v>771</v>
      </c>
      <c r="C165" s="92" t="s">
        <v>870</v>
      </c>
      <c r="D165" s="92" t="str">
        <f>C165</f>
        <v>869.7</v>
      </c>
      <c r="E165" s="91" t="str">
        <f t="shared" ref="E165:K165" si="172">D165</f>
        <v>869.7</v>
      </c>
      <c r="F165" s="92" t="str">
        <f t="shared" si="172"/>
        <v>869.7</v>
      </c>
      <c r="G165" s="92" t="str">
        <f t="shared" si="172"/>
        <v>869.7</v>
      </c>
      <c r="H165" s="92" t="str">
        <f t="shared" si="172"/>
        <v>869.7</v>
      </c>
      <c r="I165" s="92" t="str">
        <f t="shared" si="172"/>
        <v>869.7</v>
      </c>
      <c r="J165" s="92" t="str">
        <f>I165</f>
        <v>869.7</v>
      </c>
      <c r="K165" s="92" t="str">
        <f t="shared" si="172"/>
        <v>869.7</v>
      </c>
      <c r="L165" s="124" t="s">
        <v>904</v>
      </c>
    </row>
    <row r="166" spans="1:12" ht="30" outlineLevel="1" x14ac:dyDescent="0.25">
      <c r="A166" s="579"/>
      <c r="B166" s="90" t="s">
        <v>772</v>
      </c>
      <c r="C166" s="92" t="s">
        <v>871</v>
      </c>
      <c r="D166" s="92" t="str">
        <f>C166</f>
        <v>298.2</v>
      </c>
      <c r="E166" s="91" t="str">
        <f t="shared" ref="E166:K166" si="173">D166</f>
        <v>298.2</v>
      </c>
      <c r="F166" s="92" t="str">
        <f t="shared" si="173"/>
        <v>298.2</v>
      </c>
      <c r="G166" s="92" t="str">
        <f t="shared" si="173"/>
        <v>298.2</v>
      </c>
      <c r="H166" s="92" t="str">
        <f t="shared" si="173"/>
        <v>298.2</v>
      </c>
      <c r="I166" s="92" t="str">
        <f t="shared" si="173"/>
        <v>298.2</v>
      </c>
      <c r="J166" s="92" t="str">
        <f>I166</f>
        <v>298.2</v>
      </c>
      <c r="K166" s="92" t="str">
        <f t="shared" si="173"/>
        <v>298.2</v>
      </c>
      <c r="L166" s="124" t="s">
        <v>905</v>
      </c>
    </row>
    <row r="167" spans="1:12" x14ac:dyDescent="0.25">
      <c r="A167" s="579" t="s">
        <v>552</v>
      </c>
      <c r="B167" s="255" t="s">
        <v>1</v>
      </c>
      <c r="C167" s="89">
        <f>C168+C169</f>
        <v>0</v>
      </c>
      <c r="D167" s="89">
        <f t="shared" ref="D167:L167" si="174">D168+D169</f>
        <v>0</v>
      </c>
      <c r="E167" s="89">
        <f t="shared" si="174"/>
        <v>0</v>
      </c>
      <c r="F167" s="89">
        <f t="shared" si="174"/>
        <v>0</v>
      </c>
      <c r="G167" s="89">
        <f t="shared" si="174"/>
        <v>0</v>
      </c>
      <c r="H167" s="89">
        <f t="shared" si="174"/>
        <v>0</v>
      </c>
      <c r="I167" s="89">
        <f t="shared" si="174"/>
        <v>0</v>
      </c>
      <c r="J167" s="89">
        <f t="shared" si="174"/>
        <v>0</v>
      </c>
      <c r="K167" s="89">
        <f t="shared" si="174"/>
        <v>0</v>
      </c>
      <c r="L167" s="89">
        <f t="shared" si="174"/>
        <v>0</v>
      </c>
    </row>
    <row r="168" spans="1:12" x14ac:dyDescent="0.25">
      <c r="A168" s="579"/>
      <c r="B168" s="93" t="s">
        <v>3</v>
      </c>
      <c r="C168" s="92"/>
      <c r="D168" s="92">
        <f t="shared" ref="D168:K168" si="175">C168</f>
        <v>0</v>
      </c>
      <c r="E168" s="92">
        <f t="shared" si="175"/>
        <v>0</v>
      </c>
      <c r="F168" s="92">
        <f t="shared" si="175"/>
        <v>0</v>
      </c>
      <c r="G168" s="92">
        <f t="shared" si="175"/>
        <v>0</v>
      </c>
      <c r="H168" s="92">
        <f t="shared" si="175"/>
        <v>0</v>
      </c>
      <c r="I168" s="92">
        <f t="shared" si="175"/>
        <v>0</v>
      </c>
      <c r="J168" s="92">
        <f t="shared" si="175"/>
        <v>0</v>
      </c>
      <c r="K168" s="92">
        <f t="shared" si="175"/>
        <v>0</v>
      </c>
      <c r="L168" s="92">
        <f t="shared" ref="L168" si="176">K168</f>
        <v>0</v>
      </c>
    </row>
    <row r="169" spans="1:12" x14ac:dyDescent="0.25">
      <c r="A169" s="579"/>
      <c r="B169" s="93" t="s">
        <v>4</v>
      </c>
      <c r="C169" s="92"/>
      <c r="D169" s="92">
        <f t="shared" ref="D169:K169" si="177">C169</f>
        <v>0</v>
      </c>
      <c r="E169" s="92">
        <f t="shared" si="177"/>
        <v>0</v>
      </c>
      <c r="F169" s="92">
        <f t="shared" si="177"/>
        <v>0</v>
      </c>
      <c r="G169" s="92">
        <f t="shared" si="177"/>
        <v>0</v>
      </c>
      <c r="H169" s="92">
        <f t="shared" si="177"/>
        <v>0</v>
      </c>
      <c r="I169" s="92">
        <f t="shared" si="177"/>
        <v>0</v>
      </c>
      <c r="J169" s="92">
        <f t="shared" si="177"/>
        <v>0</v>
      </c>
      <c r="K169" s="92">
        <f t="shared" si="177"/>
        <v>0</v>
      </c>
      <c r="L169" s="92">
        <f t="shared" ref="L169" si="178">K169</f>
        <v>0</v>
      </c>
    </row>
    <row r="170" spans="1:12" ht="15.75" outlineLevel="1" x14ac:dyDescent="0.25">
      <c r="A170" s="579"/>
      <c r="B170" s="90" t="s">
        <v>773</v>
      </c>
      <c r="C170" s="92" t="s">
        <v>872</v>
      </c>
      <c r="D170" s="92" t="str">
        <f>C170</f>
        <v>0.634</v>
      </c>
      <c r="E170" s="91" t="str">
        <f t="shared" ref="E170:K170" si="179">D170</f>
        <v>0.634</v>
      </c>
      <c r="F170" s="92" t="str">
        <f t="shared" si="179"/>
        <v>0.634</v>
      </c>
      <c r="G170" s="92" t="str">
        <f t="shared" si="179"/>
        <v>0.634</v>
      </c>
      <c r="H170" s="92" t="s">
        <v>893</v>
      </c>
      <c r="I170" s="92" t="str">
        <f t="shared" si="179"/>
        <v>1.481</v>
      </c>
      <c r="J170" s="92" t="str">
        <f>I170</f>
        <v>1.481</v>
      </c>
      <c r="K170" s="92" t="str">
        <f t="shared" si="179"/>
        <v>1.481</v>
      </c>
      <c r="L170" s="124" t="s">
        <v>626</v>
      </c>
    </row>
    <row r="171" spans="1:12" s="95" customFormat="1" ht="14.25" x14ac:dyDescent="0.2">
      <c r="A171" s="579" t="s">
        <v>774</v>
      </c>
      <c r="B171" s="255" t="s">
        <v>1</v>
      </c>
      <c r="C171" s="89">
        <f>C172+C173</f>
        <v>769112.1</v>
      </c>
      <c r="D171" s="89">
        <f t="shared" ref="D171:L171" si="180">D172+D173</f>
        <v>769112.1</v>
      </c>
      <c r="E171" s="89">
        <f t="shared" si="180"/>
        <v>360732.8</v>
      </c>
      <c r="F171" s="89">
        <f t="shared" si="180"/>
        <v>360732.8</v>
      </c>
      <c r="G171" s="89">
        <f t="shared" si="180"/>
        <v>360732.8</v>
      </c>
      <c r="H171" s="89">
        <f t="shared" si="180"/>
        <v>360732.8</v>
      </c>
      <c r="I171" s="89">
        <f t="shared" si="180"/>
        <v>64308.5</v>
      </c>
      <c r="J171" s="89">
        <f t="shared" si="180"/>
        <v>64308.5</v>
      </c>
      <c r="K171" s="89">
        <f t="shared" si="180"/>
        <v>360732.8</v>
      </c>
      <c r="L171" s="89">
        <f t="shared" si="180"/>
        <v>64308.5</v>
      </c>
    </row>
    <row r="172" spans="1:12" x14ac:dyDescent="0.25">
      <c r="A172" s="579"/>
      <c r="B172" s="93" t="s">
        <v>3</v>
      </c>
      <c r="C172" s="92">
        <f t="shared" ref="C172:L172" si="181">C177</f>
        <v>769112.1</v>
      </c>
      <c r="D172" s="92">
        <f t="shared" si="181"/>
        <v>769112.1</v>
      </c>
      <c r="E172" s="92">
        <f t="shared" si="181"/>
        <v>360732.8</v>
      </c>
      <c r="F172" s="92">
        <f t="shared" si="181"/>
        <v>360732.8</v>
      </c>
      <c r="G172" s="92">
        <f t="shared" si="181"/>
        <v>360732.8</v>
      </c>
      <c r="H172" s="92">
        <f t="shared" si="181"/>
        <v>360732.8</v>
      </c>
      <c r="I172" s="92">
        <f t="shared" si="181"/>
        <v>64308.5</v>
      </c>
      <c r="J172" s="92">
        <f t="shared" si="181"/>
        <v>64308.5</v>
      </c>
      <c r="K172" s="92">
        <f t="shared" si="181"/>
        <v>360732.8</v>
      </c>
      <c r="L172" s="92">
        <f t="shared" si="181"/>
        <v>64308.5</v>
      </c>
    </row>
    <row r="173" spans="1:12" x14ac:dyDescent="0.25">
      <c r="A173" s="579"/>
      <c r="B173" s="93" t="s">
        <v>4</v>
      </c>
      <c r="C173" s="92"/>
      <c r="D173" s="92"/>
      <c r="E173" s="92"/>
      <c r="F173" s="92"/>
      <c r="G173" s="92"/>
      <c r="H173" s="92"/>
      <c r="I173" s="92"/>
      <c r="J173" s="92"/>
      <c r="K173" s="92"/>
      <c r="L173" s="92"/>
    </row>
    <row r="174" spans="1:12" ht="45" outlineLevel="1" x14ac:dyDescent="0.25">
      <c r="A174" s="579"/>
      <c r="B174" s="93" t="s">
        <v>775</v>
      </c>
      <c r="C174" s="92">
        <v>25</v>
      </c>
      <c r="D174" s="92">
        <f>C174</f>
        <v>25</v>
      </c>
      <c r="E174" s="91">
        <f t="shared" ref="E174:K174" si="182">D174</f>
        <v>25</v>
      </c>
      <c r="F174" s="92">
        <v>15</v>
      </c>
      <c r="G174" s="92">
        <f t="shared" si="182"/>
        <v>15</v>
      </c>
      <c r="H174" s="92">
        <f t="shared" si="182"/>
        <v>15</v>
      </c>
      <c r="I174" s="92">
        <v>5</v>
      </c>
      <c r="J174" s="92">
        <f>I174</f>
        <v>5</v>
      </c>
      <c r="K174" s="92">
        <f t="shared" si="182"/>
        <v>5</v>
      </c>
      <c r="L174" s="124" t="s">
        <v>191</v>
      </c>
    </row>
    <row r="175" spans="1:12" ht="30" outlineLevel="1" x14ac:dyDescent="0.25">
      <c r="A175" s="579"/>
      <c r="B175" s="93" t="s">
        <v>776</v>
      </c>
      <c r="C175" s="92">
        <v>5</v>
      </c>
      <c r="D175" s="92">
        <f>C175</f>
        <v>5</v>
      </c>
      <c r="E175" s="91">
        <f t="shared" ref="E175:K175" si="183">D175</f>
        <v>5</v>
      </c>
      <c r="F175" s="92">
        <f t="shared" si="183"/>
        <v>5</v>
      </c>
      <c r="G175" s="92">
        <f t="shared" si="183"/>
        <v>5</v>
      </c>
      <c r="H175" s="92">
        <f t="shared" si="183"/>
        <v>5</v>
      </c>
      <c r="I175" s="92">
        <f t="shared" si="183"/>
        <v>5</v>
      </c>
      <c r="J175" s="92">
        <f>I175</f>
        <v>5</v>
      </c>
      <c r="K175" s="92">
        <f t="shared" si="183"/>
        <v>5</v>
      </c>
      <c r="L175" s="124" t="s">
        <v>377</v>
      </c>
    </row>
    <row r="176" spans="1:12" s="95" customFormat="1" ht="14.25" x14ac:dyDescent="0.2">
      <c r="A176" s="579" t="s">
        <v>263</v>
      </c>
      <c r="B176" s="255" t="s">
        <v>1</v>
      </c>
      <c r="C176" s="89">
        <f>C177+C178</f>
        <v>769112.1</v>
      </c>
      <c r="D176" s="89">
        <f t="shared" ref="D176:L176" si="184">D177+D178</f>
        <v>769112.1</v>
      </c>
      <c r="E176" s="89">
        <f t="shared" si="184"/>
        <v>360732.8</v>
      </c>
      <c r="F176" s="89">
        <f t="shared" si="184"/>
        <v>360732.8</v>
      </c>
      <c r="G176" s="89">
        <f t="shared" si="184"/>
        <v>360732.8</v>
      </c>
      <c r="H176" s="89">
        <f t="shared" si="184"/>
        <v>360732.8</v>
      </c>
      <c r="I176" s="89">
        <f t="shared" si="184"/>
        <v>64308.5</v>
      </c>
      <c r="J176" s="89">
        <f t="shared" si="184"/>
        <v>64308.5</v>
      </c>
      <c r="K176" s="89">
        <f t="shared" si="184"/>
        <v>360732.8</v>
      </c>
      <c r="L176" s="89">
        <f t="shared" si="184"/>
        <v>64308.5</v>
      </c>
    </row>
    <row r="177" spans="1:12" x14ac:dyDescent="0.25">
      <c r="A177" s="579"/>
      <c r="B177" s="93" t="s">
        <v>3</v>
      </c>
      <c r="C177" s="92">
        <v>769112.1</v>
      </c>
      <c r="D177" s="92">
        <f t="shared" ref="D177:J177" si="185">C177</f>
        <v>769112.1</v>
      </c>
      <c r="E177" s="92">
        <v>360732.8</v>
      </c>
      <c r="F177" s="92">
        <f t="shared" si="185"/>
        <v>360732.8</v>
      </c>
      <c r="G177" s="92">
        <f t="shared" si="185"/>
        <v>360732.8</v>
      </c>
      <c r="H177" s="92">
        <f t="shared" si="185"/>
        <v>360732.8</v>
      </c>
      <c r="I177" s="92">
        <v>64308.5</v>
      </c>
      <c r="J177" s="92">
        <f t="shared" si="185"/>
        <v>64308.5</v>
      </c>
      <c r="K177" s="92">
        <v>360732.8</v>
      </c>
      <c r="L177" s="92">
        <v>64308.5</v>
      </c>
    </row>
    <row r="178" spans="1:12" x14ac:dyDescent="0.25">
      <c r="A178" s="579"/>
      <c r="B178" s="93" t="s">
        <v>4</v>
      </c>
      <c r="C178" s="92"/>
      <c r="D178" s="92">
        <f t="shared" ref="D178:K178" si="186">C178</f>
        <v>0</v>
      </c>
      <c r="E178" s="92">
        <f t="shared" si="186"/>
        <v>0</v>
      </c>
      <c r="F178" s="92">
        <f t="shared" si="186"/>
        <v>0</v>
      </c>
      <c r="G178" s="92">
        <f t="shared" si="186"/>
        <v>0</v>
      </c>
      <c r="H178" s="92">
        <f t="shared" si="186"/>
        <v>0</v>
      </c>
      <c r="I178" s="92">
        <f t="shared" si="186"/>
        <v>0</v>
      </c>
      <c r="J178" s="92">
        <f t="shared" si="186"/>
        <v>0</v>
      </c>
      <c r="K178" s="92">
        <f t="shared" si="186"/>
        <v>0</v>
      </c>
      <c r="L178" s="92"/>
    </row>
    <row r="179" spans="1:12" ht="45" outlineLevel="1" x14ac:dyDescent="0.25">
      <c r="A179" s="579"/>
      <c r="B179" s="93" t="s">
        <v>777</v>
      </c>
      <c r="C179" s="92">
        <v>25</v>
      </c>
      <c r="D179" s="92">
        <f>C179</f>
        <v>25</v>
      </c>
      <c r="E179" s="91">
        <f t="shared" ref="E179:L179" si="187">D179</f>
        <v>25</v>
      </c>
      <c r="F179" s="92">
        <v>15</v>
      </c>
      <c r="G179" s="92">
        <f t="shared" si="187"/>
        <v>15</v>
      </c>
      <c r="H179" s="92">
        <f t="shared" si="187"/>
        <v>15</v>
      </c>
      <c r="I179" s="92">
        <v>5</v>
      </c>
      <c r="J179" s="92">
        <f>I179</f>
        <v>5</v>
      </c>
      <c r="K179" s="92">
        <f t="shared" si="187"/>
        <v>5</v>
      </c>
      <c r="L179" s="92">
        <f t="shared" si="187"/>
        <v>5</v>
      </c>
    </row>
    <row r="180" spans="1:12" x14ac:dyDescent="0.25">
      <c r="A180" s="579" t="s">
        <v>778</v>
      </c>
      <c r="B180" s="255" t="s">
        <v>1</v>
      </c>
      <c r="C180" s="89">
        <f>C181+C182</f>
        <v>0</v>
      </c>
      <c r="D180" s="89">
        <v>0</v>
      </c>
      <c r="E180" s="89">
        <f t="shared" ref="E180:L180" si="188">E181+E182</f>
        <v>0</v>
      </c>
      <c r="F180" s="89">
        <f t="shared" si="188"/>
        <v>0</v>
      </c>
      <c r="G180" s="89">
        <f t="shared" si="188"/>
        <v>0</v>
      </c>
      <c r="H180" s="89">
        <f t="shared" si="188"/>
        <v>0</v>
      </c>
      <c r="I180" s="89">
        <f t="shared" si="188"/>
        <v>0</v>
      </c>
      <c r="J180" s="89">
        <f t="shared" si="188"/>
        <v>0</v>
      </c>
      <c r="K180" s="89">
        <f t="shared" si="188"/>
        <v>0</v>
      </c>
      <c r="L180" s="89">
        <f t="shared" si="188"/>
        <v>0</v>
      </c>
    </row>
    <row r="181" spans="1:12" x14ac:dyDescent="0.25">
      <c r="A181" s="579"/>
      <c r="B181" s="93" t="s">
        <v>3</v>
      </c>
      <c r="C181" s="92"/>
      <c r="D181" s="92"/>
      <c r="E181" s="92"/>
      <c r="F181" s="92"/>
      <c r="G181" s="92"/>
      <c r="H181" s="92"/>
      <c r="I181" s="92"/>
      <c r="J181" s="92"/>
      <c r="K181" s="92"/>
      <c r="L181" s="92"/>
    </row>
    <row r="182" spans="1:12" x14ac:dyDescent="0.25">
      <c r="A182" s="579"/>
      <c r="B182" s="93" t="s">
        <v>4</v>
      </c>
      <c r="C182" s="92"/>
      <c r="D182" s="92"/>
      <c r="E182" s="92"/>
      <c r="F182" s="92"/>
      <c r="G182" s="92"/>
      <c r="H182" s="92"/>
      <c r="I182" s="92"/>
      <c r="J182" s="92"/>
      <c r="K182" s="92"/>
      <c r="L182" s="92"/>
    </row>
    <row r="183" spans="1:12" ht="30" outlineLevel="1" x14ac:dyDescent="0.25">
      <c r="A183" s="579"/>
      <c r="B183" s="93" t="s">
        <v>779</v>
      </c>
      <c r="C183" s="92">
        <v>5</v>
      </c>
      <c r="D183" s="92">
        <f>C183</f>
        <v>5</v>
      </c>
      <c r="E183" s="91">
        <f t="shared" ref="E183:K183" si="189">D183</f>
        <v>5</v>
      </c>
      <c r="F183" s="92">
        <f t="shared" si="189"/>
        <v>5</v>
      </c>
      <c r="G183" s="92">
        <f t="shared" si="189"/>
        <v>5</v>
      </c>
      <c r="H183" s="92">
        <f t="shared" si="189"/>
        <v>5</v>
      </c>
      <c r="I183" s="92">
        <f t="shared" si="189"/>
        <v>5</v>
      </c>
      <c r="J183" s="92">
        <f>I183</f>
        <v>5</v>
      </c>
      <c r="K183" s="92">
        <f t="shared" si="189"/>
        <v>5</v>
      </c>
      <c r="L183" s="92">
        <v>2</v>
      </c>
    </row>
    <row r="184" spans="1:12" s="95" customFormat="1" ht="14.25" x14ac:dyDescent="0.2">
      <c r="A184" s="576" t="s">
        <v>780</v>
      </c>
      <c r="B184" s="255" t="s">
        <v>1</v>
      </c>
      <c r="C184" s="89">
        <f t="shared" ref="C184:L184" si="190">C185+C186</f>
        <v>64286.2</v>
      </c>
      <c r="D184" s="89">
        <f t="shared" si="190"/>
        <v>234767.9</v>
      </c>
      <c r="E184" s="89">
        <f t="shared" si="190"/>
        <v>234767.9</v>
      </c>
      <c r="F184" s="89">
        <f t="shared" si="190"/>
        <v>234767.9</v>
      </c>
      <c r="G184" s="89">
        <f t="shared" si="190"/>
        <v>234767.9</v>
      </c>
      <c r="H184" s="89">
        <f t="shared" si="190"/>
        <v>234767.9</v>
      </c>
      <c r="I184" s="89">
        <f t="shared" si="190"/>
        <v>234767.9</v>
      </c>
      <c r="J184" s="89">
        <f t="shared" si="190"/>
        <v>234784.7</v>
      </c>
      <c r="K184" s="89">
        <f t="shared" si="190"/>
        <v>234767.9</v>
      </c>
      <c r="L184" s="89">
        <f t="shared" si="190"/>
        <v>235051.25</v>
      </c>
    </row>
    <row r="185" spans="1:12" x14ac:dyDescent="0.25">
      <c r="A185" s="577"/>
      <c r="B185" s="93" t="s">
        <v>3</v>
      </c>
      <c r="C185" s="92">
        <f>C194+C200</f>
        <v>64286.2</v>
      </c>
      <c r="D185" s="92">
        <f t="shared" ref="D185:L185" si="191">D194+D200</f>
        <v>68867.899999999994</v>
      </c>
      <c r="E185" s="92">
        <f t="shared" si="191"/>
        <v>68867.899999999994</v>
      </c>
      <c r="F185" s="92">
        <f t="shared" si="191"/>
        <v>68867.899999999994</v>
      </c>
      <c r="G185" s="92">
        <f t="shared" si="191"/>
        <v>68867.899999999994</v>
      </c>
      <c r="H185" s="92">
        <f t="shared" si="191"/>
        <v>68867.899999999994</v>
      </c>
      <c r="I185" s="92">
        <f t="shared" si="191"/>
        <v>68867.899999999994</v>
      </c>
      <c r="J185" s="92">
        <f t="shared" si="191"/>
        <v>68884.7</v>
      </c>
      <c r="K185" s="92">
        <f t="shared" si="191"/>
        <v>68867.899999999994</v>
      </c>
      <c r="L185" s="92">
        <f t="shared" si="191"/>
        <v>69151.25</v>
      </c>
    </row>
    <row r="186" spans="1:12" x14ac:dyDescent="0.25">
      <c r="A186" s="577"/>
      <c r="B186" s="93" t="s">
        <v>4</v>
      </c>
      <c r="C186" s="92">
        <f>C195+C201</f>
        <v>0</v>
      </c>
      <c r="D186" s="92">
        <f>D195+D201</f>
        <v>165900</v>
      </c>
      <c r="E186" s="92">
        <f t="shared" ref="E186:L186" si="192">E195+E201</f>
        <v>165900</v>
      </c>
      <c r="F186" s="92">
        <f t="shared" si="192"/>
        <v>165900</v>
      </c>
      <c r="G186" s="92">
        <f t="shared" si="192"/>
        <v>165900</v>
      </c>
      <c r="H186" s="92">
        <f t="shared" si="192"/>
        <v>165900</v>
      </c>
      <c r="I186" s="92">
        <f t="shared" si="192"/>
        <v>165900</v>
      </c>
      <c r="J186" s="92">
        <f t="shared" si="192"/>
        <v>165900</v>
      </c>
      <c r="K186" s="92">
        <f t="shared" si="192"/>
        <v>165900</v>
      </c>
      <c r="L186" s="92">
        <f t="shared" si="192"/>
        <v>165900</v>
      </c>
    </row>
    <row r="187" spans="1:12" ht="60" outlineLevel="1" x14ac:dyDescent="0.25">
      <c r="A187" s="577"/>
      <c r="B187" s="93" t="s">
        <v>781</v>
      </c>
      <c r="C187" s="104" t="s">
        <v>560</v>
      </c>
      <c r="D187" s="92" t="str">
        <f>C187</f>
        <v>110</v>
      </c>
      <c r="E187" s="91" t="str">
        <f t="shared" ref="E187:L187" si="193">D187</f>
        <v>110</v>
      </c>
      <c r="F187" s="92" t="str">
        <f t="shared" si="193"/>
        <v>110</v>
      </c>
      <c r="G187" s="92" t="str">
        <f t="shared" si="193"/>
        <v>110</v>
      </c>
      <c r="H187" s="92" t="str">
        <f t="shared" si="193"/>
        <v>110</v>
      </c>
      <c r="I187" s="92" t="str">
        <f t="shared" si="193"/>
        <v>110</v>
      </c>
      <c r="J187" s="92" t="str">
        <f t="shared" ref="J187:J192" si="194">I187</f>
        <v>110</v>
      </c>
      <c r="K187" s="92" t="str">
        <f t="shared" si="193"/>
        <v>110</v>
      </c>
      <c r="L187" s="92" t="str">
        <f t="shared" si="193"/>
        <v>110</v>
      </c>
    </row>
    <row r="188" spans="1:12" ht="30" outlineLevel="1" x14ac:dyDescent="0.25">
      <c r="A188" s="577"/>
      <c r="B188" s="93" t="s">
        <v>782</v>
      </c>
      <c r="C188" s="104">
        <v>171</v>
      </c>
      <c r="D188" s="92">
        <f t="shared" ref="D188:D192" si="195">C188</f>
        <v>171</v>
      </c>
      <c r="E188" s="91">
        <f t="shared" ref="E188:L188" si="196">D188</f>
        <v>171</v>
      </c>
      <c r="F188" s="92">
        <f t="shared" si="196"/>
        <v>171</v>
      </c>
      <c r="G188" s="92">
        <f t="shared" si="196"/>
        <v>171</v>
      </c>
      <c r="H188" s="92">
        <f t="shared" si="196"/>
        <v>171</v>
      </c>
      <c r="I188" s="92">
        <f t="shared" si="196"/>
        <v>171</v>
      </c>
      <c r="J188" s="92">
        <f t="shared" si="194"/>
        <v>171</v>
      </c>
      <c r="K188" s="92">
        <f t="shared" si="196"/>
        <v>171</v>
      </c>
      <c r="L188" s="92">
        <f t="shared" si="196"/>
        <v>171</v>
      </c>
    </row>
    <row r="189" spans="1:12" ht="15.75" outlineLevel="1" x14ac:dyDescent="0.25">
      <c r="A189" s="577"/>
      <c r="B189" s="87" t="s">
        <v>562</v>
      </c>
      <c r="C189" s="104">
        <v>979</v>
      </c>
      <c r="D189" s="92">
        <f t="shared" si="195"/>
        <v>979</v>
      </c>
      <c r="E189" s="91">
        <f t="shared" ref="E189:L189" si="197">D189</f>
        <v>979</v>
      </c>
      <c r="F189" s="92">
        <f t="shared" si="197"/>
        <v>979</v>
      </c>
      <c r="G189" s="92">
        <f t="shared" si="197"/>
        <v>979</v>
      </c>
      <c r="H189" s="92">
        <f t="shared" si="197"/>
        <v>979</v>
      </c>
      <c r="I189" s="92">
        <f t="shared" si="197"/>
        <v>979</v>
      </c>
      <c r="J189" s="92">
        <f t="shared" si="194"/>
        <v>979</v>
      </c>
      <c r="K189" s="92">
        <f t="shared" si="197"/>
        <v>979</v>
      </c>
      <c r="L189" s="92">
        <f t="shared" si="197"/>
        <v>979</v>
      </c>
    </row>
    <row r="190" spans="1:12" ht="60" outlineLevel="1" x14ac:dyDescent="0.25">
      <c r="A190" s="577"/>
      <c r="B190" s="93" t="s">
        <v>785</v>
      </c>
      <c r="C190" s="104" t="s">
        <v>228</v>
      </c>
      <c r="D190" s="92" t="str">
        <f t="shared" si="195"/>
        <v>100</v>
      </c>
      <c r="E190" s="91" t="str">
        <f t="shared" ref="E190:L190" si="198">D190</f>
        <v>100</v>
      </c>
      <c r="F190" s="92" t="str">
        <f t="shared" si="198"/>
        <v>100</v>
      </c>
      <c r="G190" s="92" t="str">
        <f t="shared" si="198"/>
        <v>100</v>
      </c>
      <c r="H190" s="92" t="str">
        <f t="shared" si="198"/>
        <v>100</v>
      </c>
      <c r="I190" s="92" t="str">
        <f t="shared" si="198"/>
        <v>100</v>
      </c>
      <c r="J190" s="92" t="str">
        <f t="shared" si="194"/>
        <v>100</v>
      </c>
      <c r="K190" s="92" t="str">
        <f t="shared" si="198"/>
        <v>100</v>
      </c>
      <c r="L190" s="92" t="str">
        <f t="shared" si="198"/>
        <v>100</v>
      </c>
    </row>
    <row r="191" spans="1:12" ht="30" outlineLevel="1" x14ac:dyDescent="0.25">
      <c r="A191" s="577"/>
      <c r="B191" s="98" t="s">
        <v>783</v>
      </c>
      <c r="C191" s="108">
        <v>9465</v>
      </c>
      <c r="D191" s="92">
        <f t="shared" si="195"/>
        <v>9465</v>
      </c>
      <c r="E191" s="91">
        <f t="shared" ref="E191:L191" si="199">D191</f>
        <v>9465</v>
      </c>
      <c r="F191" s="92">
        <f t="shared" si="199"/>
        <v>9465</v>
      </c>
      <c r="G191" s="92">
        <f t="shared" si="199"/>
        <v>9465</v>
      </c>
      <c r="H191" s="92">
        <v>9473</v>
      </c>
      <c r="I191" s="92">
        <f t="shared" si="199"/>
        <v>9473</v>
      </c>
      <c r="J191" s="92">
        <f t="shared" si="194"/>
        <v>9473</v>
      </c>
      <c r="K191" s="92">
        <f t="shared" si="199"/>
        <v>9473</v>
      </c>
      <c r="L191" s="92">
        <f t="shared" si="199"/>
        <v>9473</v>
      </c>
    </row>
    <row r="192" spans="1:12" ht="45" outlineLevel="1" x14ac:dyDescent="0.25">
      <c r="A192" s="577"/>
      <c r="B192" s="98" t="s">
        <v>784</v>
      </c>
      <c r="C192" s="108">
        <v>22713</v>
      </c>
      <c r="D192" s="92">
        <f t="shared" si="195"/>
        <v>22713</v>
      </c>
      <c r="E192" s="91">
        <f t="shared" ref="E192:L192" si="200">D192</f>
        <v>22713</v>
      </c>
      <c r="F192" s="92">
        <f t="shared" si="200"/>
        <v>22713</v>
      </c>
      <c r="G192" s="92">
        <f t="shared" si="200"/>
        <v>22713</v>
      </c>
      <c r="H192" s="92">
        <v>22752</v>
      </c>
      <c r="I192" s="92">
        <f t="shared" si="200"/>
        <v>22752</v>
      </c>
      <c r="J192" s="92">
        <f t="shared" si="194"/>
        <v>22752</v>
      </c>
      <c r="K192" s="92">
        <f t="shared" si="200"/>
        <v>22752</v>
      </c>
      <c r="L192" s="92">
        <f t="shared" si="200"/>
        <v>22752</v>
      </c>
    </row>
    <row r="193" spans="1:12" s="95" customFormat="1" ht="14.25" x14ac:dyDescent="0.2">
      <c r="A193" s="576" t="s">
        <v>786</v>
      </c>
      <c r="B193" s="255" t="s">
        <v>1</v>
      </c>
      <c r="C193" s="89">
        <f>C194+C195</f>
        <v>41000</v>
      </c>
      <c r="D193" s="89">
        <f t="shared" ref="D193:L193" si="201">D194+D195</f>
        <v>211481.7</v>
      </c>
      <c r="E193" s="89">
        <f t="shared" si="201"/>
        <v>211481.7</v>
      </c>
      <c r="F193" s="89">
        <f t="shared" si="201"/>
        <v>211481.7</v>
      </c>
      <c r="G193" s="89">
        <f t="shared" si="201"/>
        <v>211481.7</v>
      </c>
      <c r="H193" s="89">
        <f t="shared" si="201"/>
        <v>211481.7</v>
      </c>
      <c r="I193" s="89">
        <f t="shared" si="201"/>
        <v>211481.7</v>
      </c>
      <c r="J193" s="89">
        <f t="shared" si="201"/>
        <v>210000</v>
      </c>
      <c r="K193" s="89">
        <f t="shared" si="201"/>
        <v>211481.7</v>
      </c>
      <c r="L193" s="89">
        <f t="shared" si="201"/>
        <v>211000</v>
      </c>
    </row>
    <row r="194" spans="1:12" x14ac:dyDescent="0.25">
      <c r="A194" s="577"/>
      <c r="B194" s="93" t="s">
        <v>3</v>
      </c>
      <c r="C194" s="92">
        <v>41000</v>
      </c>
      <c r="D194" s="92">
        <v>45581.7</v>
      </c>
      <c r="E194" s="92">
        <f t="shared" ref="E194:I194" si="202">D194</f>
        <v>45581.7</v>
      </c>
      <c r="F194" s="92">
        <f t="shared" si="202"/>
        <v>45581.7</v>
      </c>
      <c r="G194" s="92">
        <f t="shared" si="202"/>
        <v>45581.7</v>
      </c>
      <c r="H194" s="92">
        <f t="shared" si="202"/>
        <v>45581.7</v>
      </c>
      <c r="I194" s="92">
        <f t="shared" si="202"/>
        <v>45581.7</v>
      </c>
      <c r="J194" s="92">
        <v>44100</v>
      </c>
      <c r="K194" s="92">
        <v>45581.7</v>
      </c>
      <c r="L194" s="92">
        <v>45100</v>
      </c>
    </row>
    <row r="195" spans="1:12" x14ac:dyDescent="0.25">
      <c r="A195" s="577"/>
      <c r="B195" s="93" t="s">
        <v>4</v>
      </c>
      <c r="C195" s="92"/>
      <c r="D195" s="92">
        <v>165900</v>
      </c>
      <c r="E195" s="92">
        <f t="shared" ref="E195:I195" si="203">D195</f>
        <v>165900</v>
      </c>
      <c r="F195" s="92">
        <f t="shared" si="203"/>
        <v>165900</v>
      </c>
      <c r="G195" s="92">
        <f t="shared" si="203"/>
        <v>165900</v>
      </c>
      <c r="H195" s="92">
        <f t="shared" si="203"/>
        <v>165900</v>
      </c>
      <c r="I195" s="92">
        <f t="shared" si="203"/>
        <v>165900</v>
      </c>
      <c r="J195" s="92">
        <v>165900</v>
      </c>
      <c r="K195" s="92">
        <v>165900</v>
      </c>
      <c r="L195" s="92">
        <v>165900</v>
      </c>
    </row>
    <row r="196" spans="1:12" ht="30" x14ac:dyDescent="0.25">
      <c r="A196" s="577"/>
      <c r="B196" s="93" t="s">
        <v>787</v>
      </c>
      <c r="C196" s="91" t="s">
        <v>788</v>
      </c>
      <c r="D196" s="92" t="str">
        <f>C196</f>
        <v>13.3</v>
      </c>
      <c r="E196" s="91" t="str">
        <f t="shared" ref="E196:L198" si="204">D196</f>
        <v>13.3</v>
      </c>
      <c r="F196" s="92" t="str">
        <f t="shared" si="204"/>
        <v>13.3</v>
      </c>
      <c r="G196" s="92" t="str">
        <f t="shared" si="204"/>
        <v>13.3</v>
      </c>
      <c r="H196" s="92" t="s">
        <v>360</v>
      </c>
      <c r="I196" s="92" t="str">
        <f t="shared" si="204"/>
        <v>-</v>
      </c>
      <c r="J196" s="92" t="str">
        <f>I196</f>
        <v>-</v>
      </c>
      <c r="K196" s="92" t="str">
        <f t="shared" si="204"/>
        <v>-</v>
      </c>
      <c r="L196" s="92" t="str">
        <f t="shared" si="204"/>
        <v>-</v>
      </c>
    </row>
    <row r="197" spans="1:12" ht="45" x14ac:dyDescent="0.25">
      <c r="A197" s="577"/>
      <c r="B197" s="93" t="s">
        <v>894</v>
      </c>
      <c r="C197" s="91"/>
      <c r="D197" s="92"/>
      <c r="E197" s="91"/>
      <c r="F197" s="92"/>
      <c r="G197" s="92"/>
      <c r="H197" s="121" t="s">
        <v>609</v>
      </c>
      <c r="I197" s="121" t="str">
        <f t="shared" si="204"/>
        <v>21.3</v>
      </c>
      <c r="J197" s="121" t="str">
        <f>I197</f>
        <v>21.3</v>
      </c>
      <c r="K197" s="121" t="str">
        <f t="shared" si="204"/>
        <v>21.3</v>
      </c>
      <c r="L197" s="121" t="str">
        <f t="shared" si="204"/>
        <v>21.3</v>
      </c>
    </row>
    <row r="198" spans="1:12" ht="60" outlineLevel="1" x14ac:dyDescent="0.25">
      <c r="A198" s="577"/>
      <c r="B198" s="93" t="s">
        <v>884</v>
      </c>
      <c r="C198" s="91" t="s">
        <v>360</v>
      </c>
      <c r="D198" s="92">
        <v>100</v>
      </c>
      <c r="E198" s="91">
        <f t="shared" si="204"/>
        <v>100</v>
      </c>
      <c r="F198" s="92">
        <f t="shared" si="204"/>
        <v>100</v>
      </c>
      <c r="G198" s="92">
        <f t="shared" si="204"/>
        <v>100</v>
      </c>
      <c r="H198" s="92">
        <f t="shared" si="204"/>
        <v>100</v>
      </c>
      <c r="I198" s="92">
        <f t="shared" si="204"/>
        <v>100</v>
      </c>
      <c r="J198" s="92">
        <f>I198</f>
        <v>100</v>
      </c>
      <c r="K198" s="92">
        <f t="shared" si="204"/>
        <v>100</v>
      </c>
      <c r="L198" s="92">
        <f t="shared" si="204"/>
        <v>100</v>
      </c>
    </row>
    <row r="199" spans="1:12" s="95" customFormat="1" ht="14.25" x14ac:dyDescent="0.2">
      <c r="A199" s="576" t="s">
        <v>69</v>
      </c>
      <c r="B199" s="255" t="s">
        <v>1</v>
      </c>
      <c r="C199" s="89">
        <f>C200+C201</f>
        <v>23286.2</v>
      </c>
      <c r="D199" s="89">
        <f>D200+D201</f>
        <v>23286.2</v>
      </c>
      <c r="E199" s="89">
        <f t="shared" ref="E199:L199" si="205">E200+E201</f>
        <v>23286.2</v>
      </c>
      <c r="F199" s="89">
        <f t="shared" si="205"/>
        <v>23286.2</v>
      </c>
      <c r="G199" s="89">
        <f t="shared" si="205"/>
        <v>23286.2</v>
      </c>
      <c r="H199" s="89">
        <f t="shared" si="205"/>
        <v>23286.2</v>
      </c>
      <c r="I199" s="89">
        <f t="shared" si="205"/>
        <v>23286.2</v>
      </c>
      <c r="J199" s="89">
        <f t="shared" si="205"/>
        <v>24784.7</v>
      </c>
      <c r="K199" s="89">
        <f t="shared" si="205"/>
        <v>23286.2</v>
      </c>
      <c r="L199" s="89">
        <f t="shared" si="205"/>
        <v>24051.25</v>
      </c>
    </row>
    <row r="200" spans="1:12" x14ac:dyDescent="0.25">
      <c r="A200" s="577"/>
      <c r="B200" s="93" t="s">
        <v>3</v>
      </c>
      <c r="C200" s="92">
        <v>23286.2</v>
      </c>
      <c r="D200" s="92">
        <f t="shared" ref="D200:I200" si="206">C200</f>
        <v>23286.2</v>
      </c>
      <c r="E200" s="92">
        <f t="shared" si="206"/>
        <v>23286.2</v>
      </c>
      <c r="F200" s="92">
        <f t="shared" si="206"/>
        <v>23286.2</v>
      </c>
      <c r="G200" s="92">
        <f t="shared" si="206"/>
        <v>23286.2</v>
      </c>
      <c r="H200" s="92">
        <f t="shared" si="206"/>
        <v>23286.2</v>
      </c>
      <c r="I200" s="92">
        <f t="shared" si="206"/>
        <v>23286.2</v>
      </c>
      <c r="J200" s="92">
        <v>24784.7</v>
      </c>
      <c r="K200" s="92">
        <v>23286.2</v>
      </c>
      <c r="L200" s="92">
        <v>24051.25</v>
      </c>
    </row>
    <row r="201" spans="1:12" x14ac:dyDescent="0.25">
      <c r="A201" s="577"/>
      <c r="B201" s="93" t="s">
        <v>4</v>
      </c>
      <c r="C201" s="92"/>
      <c r="D201" s="92">
        <f t="shared" ref="D201:K201" si="207">C201</f>
        <v>0</v>
      </c>
      <c r="E201" s="92">
        <f t="shared" si="207"/>
        <v>0</v>
      </c>
      <c r="F201" s="92">
        <f t="shared" si="207"/>
        <v>0</v>
      </c>
      <c r="G201" s="92">
        <f t="shared" si="207"/>
        <v>0</v>
      </c>
      <c r="H201" s="92">
        <f t="shared" si="207"/>
        <v>0</v>
      </c>
      <c r="I201" s="92">
        <f t="shared" si="207"/>
        <v>0</v>
      </c>
      <c r="J201" s="92">
        <f t="shared" si="207"/>
        <v>0</v>
      </c>
      <c r="K201" s="92">
        <f t="shared" si="207"/>
        <v>0</v>
      </c>
      <c r="L201" s="92"/>
    </row>
    <row r="202" spans="1:12" ht="45" outlineLevel="1" x14ac:dyDescent="0.25">
      <c r="A202" s="577"/>
      <c r="B202" s="93" t="s">
        <v>873</v>
      </c>
      <c r="C202" s="91">
        <v>2890</v>
      </c>
      <c r="D202" s="92">
        <f>C202</f>
        <v>2890</v>
      </c>
      <c r="E202" s="91">
        <f>D202</f>
        <v>2890</v>
      </c>
      <c r="F202" s="92">
        <f t="shared" ref="F202:L203" si="208">E202</f>
        <v>2890</v>
      </c>
      <c r="G202" s="92">
        <f t="shared" si="208"/>
        <v>2890</v>
      </c>
      <c r="H202" s="92" t="s">
        <v>360</v>
      </c>
      <c r="I202" s="92" t="str">
        <f t="shared" si="208"/>
        <v>-</v>
      </c>
      <c r="J202" s="92" t="str">
        <f t="shared" ref="J202:J208" si="209">I202</f>
        <v>-</v>
      </c>
      <c r="K202" s="92" t="str">
        <f t="shared" si="208"/>
        <v>-</v>
      </c>
      <c r="L202" s="92" t="str">
        <f t="shared" si="208"/>
        <v>-</v>
      </c>
    </row>
    <row r="203" spans="1:12" ht="63" outlineLevel="1" x14ac:dyDescent="0.25">
      <c r="A203" s="577"/>
      <c r="B203" s="110" t="s">
        <v>895</v>
      </c>
      <c r="C203" s="91"/>
      <c r="D203" s="92"/>
      <c r="E203" s="91"/>
      <c r="F203" s="92"/>
      <c r="G203" s="92"/>
      <c r="H203" s="92">
        <v>10343</v>
      </c>
      <c r="I203" s="92">
        <f t="shared" si="208"/>
        <v>10343</v>
      </c>
      <c r="J203" s="92">
        <f t="shared" si="209"/>
        <v>10343</v>
      </c>
      <c r="K203" s="92">
        <f t="shared" si="208"/>
        <v>10343</v>
      </c>
      <c r="L203" s="92">
        <f t="shared" si="208"/>
        <v>10343</v>
      </c>
    </row>
    <row r="204" spans="1:12" ht="45" outlineLevel="1" x14ac:dyDescent="0.25">
      <c r="A204" s="577"/>
      <c r="B204" s="98" t="s">
        <v>789</v>
      </c>
      <c r="C204" s="91" t="s">
        <v>360</v>
      </c>
      <c r="D204" s="92" t="str">
        <f t="shared" ref="D204" si="210">C204</f>
        <v>-</v>
      </c>
      <c r="E204" s="91" t="str">
        <f>D204</f>
        <v>-</v>
      </c>
      <c r="F204" s="92" t="str">
        <f t="shared" ref="F204:L204" si="211">E204</f>
        <v>-</v>
      </c>
      <c r="G204" s="92" t="str">
        <f t="shared" si="211"/>
        <v>-</v>
      </c>
      <c r="H204" s="92" t="str">
        <f t="shared" si="211"/>
        <v>-</v>
      </c>
      <c r="I204" s="92" t="str">
        <f t="shared" si="211"/>
        <v>-</v>
      </c>
      <c r="J204" s="92" t="str">
        <f t="shared" si="209"/>
        <v>-</v>
      </c>
      <c r="K204" s="92" t="str">
        <f t="shared" si="211"/>
        <v>-</v>
      </c>
      <c r="L204" s="92" t="str">
        <f t="shared" si="211"/>
        <v>-</v>
      </c>
    </row>
    <row r="205" spans="1:12" ht="75" outlineLevel="1" x14ac:dyDescent="0.25">
      <c r="A205" s="577"/>
      <c r="B205" s="98" t="s">
        <v>790</v>
      </c>
      <c r="C205" s="91" t="s">
        <v>874</v>
      </c>
      <c r="D205" s="92" t="s">
        <v>360</v>
      </c>
      <c r="E205" s="91" t="str">
        <f>D205</f>
        <v>-</v>
      </c>
      <c r="F205" s="92" t="str">
        <f t="shared" ref="F205:L205" si="212">E205</f>
        <v>-</v>
      </c>
      <c r="G205" s="92" t="str">
        <f t="shared" si="212"/>
        <v>-</v>
      </c>
      <c r="H205" s="92" t="str">
        <f t="shared" si="212"/>
        <v>-</v>
      </c>
      <c r="I205" s="92" t="str">
        <f t="shared" si="212"/>
        <v>-</v>
      </c>
      <c r="J205" s="92" t="str">
        <f t="shared" si="209"/>
        <v>-</v>
      </c>
      <c r="K205" s="92" t="str">
        <f t="shared" si="212"/>
        <v>-</v>
      </c>
      <c r="L205" s="92" t="str">
        <f t="shared" si="212"/>
        <v>-</v>
      </c>
    </row>
    <row r="206" spans="1:12" ht="45" outlineLevel="1" x14ac:dyDescent="0.25">
      <c r="A206" s="577"/>
      <c r="B206" s="98" t="s">
        <v>791</v>
      </c>
      <c r="C206" s="91" t="s">
        <v>875</v>
      </c>
      <c r="D206" s="92" t="s">
        <v>360</v>
      </c>
      <c r="E206" s="91" t="str">
        <f>D206</f>
        <v>-</v>
      </c>
      <c r="F206" s="92" t="str">
        <f t="shared" ref="F206:L206" si="213">E206</f>
        <v>-</v>
      </c>
      <c r="G206" s="92" t="str">
        <f t="shared" si="213"/>
        <v>-</v>
      </c>
      <c r="H206" s="92" t="str">
        <f t="shared" si="213"/>
        <v>-</v>
      </c>
      <c r="I206" s="92" t="str">
        <f t="shared" si="213"/>
        <v>-</v>
      </c>
      <c r="J206" s="92" t="str">
        <f t="shared" si="209"/>
        <v>-</v>
      </c>
      <c r="K206" s="92" t="str">
        <f t="shared" si="213"/>
        <v>-</v>
      </c>
      <c r="L206" s="92" t="str">
        <f t="shared" si="213"/>
        <v>-</v>
      </c>
    </row>
    <row r="207" spans="1:12" ht="63" outlineLevel="1" x14ac:dyDescent="0.25">
      <c r="A207" s="577"/>
      <c r="B207" s="109" t="s">
        <v>887</v>
      </c>
      <c r="C207" s="91"/>
      <c r="D207" s="104" t="s">
        <v>885</v>
      </c>
      <c r="E207" s="91" t="str">
        <f>D207</f>
        <v>69.6</v>
      </c>
      <c r="F207" s="92" t="str">
        <f t="shared" ref="F207:L207" si="214">E207</f>
        <v>69.6</v>
      </c>
      <c r="G207" s="92" t="str">
        <f t="shared" si="214"/>
        <v>69.6</v>
      </c>
      <c r="H207" s="92" t="str">
        <f t="shared" si="214"/>
        <v>69.6</v>
      </c>
      <c r="I207" s="92" t="str">
        <f t="shared" si="214"/>
        <v>69.6</v>
      </c>
      <c r="J207" s="92" t="str">
        <f t="shared" si="209"/>
        <v>69.6</v>
      </c>
      <c r="K207" s="92" t="str">
        <f t="shared" si="214"/>
        <v>69.6</v>
      </c>
      <c r="L207" s="92" t="str">
        <f t="shared" si="214"/>
        <v>69.6</v>
      </c>
    </row>
    <row r="208" spans="1:12" ht="63" outlineLevel="1" x14ac:dyDescent="0.25">
      <c r="A208" s="577"/>
      <c r="B208" s="109" t="s">
        <v>888</v>
      </c>
      <c r="C208" s="91"/>
      <c r="D208" s="104" t="s">
        <v>886</v>
      </c>
      <c r="E208" s="91" t="str">
        <f>D208</f>
        <v>76.4</v>
      </c>
      <c r="F208" s="92" t="str">
        <f t="shared" ref="F208:L208" si="215">E208</f>
        <v>76.4</v>
      </c>
      <c r="G208" s="92" t="str">
        <f t="shared" si="215"/>
        <v>76.4</v>
      </c>
      <c r="H208" s="92" t="str">
        <f t="shared" si="215"/>
        <v>76.4</v>
      </c>
      <c r="I208" s="92" t="str">
        <f t="shared" si="215"/>
        <v>76.4</v>
      </c>
      <c r="J208" s="92" t="str">
        <f t="shared" si="209"/>
        <v>76.4</v>
      </c>
      <c r="K208" s="92" t="str">
        <f t="shared" si="215"/>
        <v>76.4</v>
      </c>
      <c r="L208" s="92" t="str">
        <f t="shared" si="215"/>
        <v>76.4</v>
      </c>
    </row>
    <row r="209" spans="1:12" s="95" customFormat="1" ht="14.25" x14ac:dyDescent="0.2">
      <c r="A209" s="576" t="s">
        <v>792</v>
      </c>
      <c r="B209" s="255" t="s">
        <v>1</v>
      </c>
      <c r="C209" s="89">
        <f t="shared" ref="C209" si="216">C210+C211</f>
        <v>833625.3</v>
      </c>
      <c r="D209" s="89">
        <f t="shared" ref="D209:L209" si="217">D210+D211</f>
        <v>833625.3</v>
      </c>
      <c r="E209" s="89">
        <f t="shared" si="217"/>
        <v>833625.3</v>
      </c>
      <c r="F209" s="89">
        <f t="shared" si="217"/>
        <v>833625.3</v>
      </c>
      <c r="G209" s="89">
        <f t="shared" si="217"/>
        <v>833625.3</v>
      </c>
      <c r="H209" s="89">
        <f t="shared" si="217"/>
        <v>833625.3</v>
      </c>
      <c r="I209" s="89">
        <f t="shared" si="217"/>
        <v>833625.3</v>
      </c>
      <c r="J209" s="89">
        <f t="shared" si="217"/>
        <v>833625.3</v>
      </c>
      <c r="K209" s="89">
        <f t="shared" si="217"/>
        <v>833625.3</v>
      </c>
      <c r="L209" s="89">
        <f t="shared" si="217"/>
        <v>833925.3</v>
      </c>
    </row>
    <row r="210" spans="1:12" x14ac:dyDescent="0.25">
      <c r="A210" s="577"/>
      <c r="B210" s="93" t="s">
        <v>3</v>
      </c>
      <c r="C210" s="92">
        <f>C215+C221</f>
        <v>88690.299999999988</v>
      </c>
      <c r="D210" s="92">
        <f t="shared" ref="D210:L210" si="218">D215+D221</f>
        <v>88690.299999999988</v>
      </c>
      <c r="E210" s="92">
        <f t="shared" si="218"/>
        <v>88690.299999999988</v>
      </c>
      <c r="F210" s="92">
        <f t="shared" si="218"/>
        <v>88690.299999999988</v>
      </c>
      <c r="G210" s="92">
        <f t="shared" si="218"/>
        <v>88690.299999999988</v>
      </c>
      <c r="H210" s="92">
        <f t="shared" si="218"/>
        <v>88690.299999999988</v>
      </c>
      <c r="I210" s="92">
        <f t="shared" si="218"/>
        <v>88690.299999999988</v>
      </c>
      <c r="J210" s="92">
        <f t="shared" si="218"/>
        <v>88690.299999999988</v>
      </c>
      <c r="K210" s="92">
        <f t="shared" si="218"/>
        <v>88690.299999999988</v>
      </c>
      <c r="L210" s="92">
        <f t="shared" si="218"/>
        <v>88990.299999999988</v>
      </c>
    </row>
    <row r="211" spans="1:12" x14ac:dyDescent="0.25">
      <c r="A211" s="577"/>
      <c r="B211" s="93" t="s">
        <v>4</v>
      </c>
      <c r="C211" s="92">
        <f>C216+C222</f>
        <v>744935</v>
      </c>
      <c r="D211" s="92">
        <f t="shared" ref="D211:L211" si="219">D216+D222</f>
        <v>744935</v>
      </c>
      <c r="E211" s="92">
        <f t="shared" si="219"/>
        <v>744935</v>
      </c>
      <c r="F211" s="92">
        <f t="shared" si="219"/>
        <v>744935</v>
      </c>
      <c r="G211" s="92">
        <f t="shared" si="219"/>
        <v>744935</v>
      </c>
      <c r="H211" s="92">
        <f t="shared" si="219"/>
        <v>744935</v>
      </c>
      <c r="I211" s="92">
        <f t="shared" si="219"/>
        <v>744935</v>
      </c>
      <c r="J211" s="92">
        <f t="shared" si="219"/>
        <v>744935</v>
      </c>
      <c r="K211" s="92">
        <f t="shared" si="219"/>
        <v>744935</v>
      </c>
      <c r="L211" s="92">
        <f t="shared" si="219"/>
        <v>744935</v>
      </c>
    </row>
    <row r="212" spans="1:12" ht="75" outlineLevel="1" x14ac:dyDescent="0.25">
      <c r="A212" s="577"/>
      <c r="B212" s="90" t="s">
        <v>793</v>
      </c>
      <c r="C212" s="91">
        <v>77</v>
      </c>
      <c r="D212" s="92">
        <f>C212</f>
        <v>77</v>
      </c>
      <c r="E212" s="91">
        <f t="shared" ref="E212:L212" si="220">D212</f>
        <v>77</v>
      </c>
      <c r="F212" s="92">
        <f t="shared" si="220"/>
        <v>77</v>
      </c>
      <c r="G212" s="92">
        <f t="shared" si="220"/>
        <v>77</v>
      </c>
      <c r="H212" s="92">
        <f t="shared" si="220"/>
        <v>77</v>
      </c>
      <c r="I212" s="92">
        <f t="shared" si="220"/>
        <v>77</v>
      </c>
      <c r="J212" s="92">
        <f>I212</f>
        <v>77</v>
      </c>
      <c r="K212" s="92">
        <f t="shared" si="220"/>
        <v>77</v>
      </c>
      <c r="L212" s="92">
        <f t="shared" si="220"/>
        <v>77</v>
      </c>
    </row>
    <row r="213" spans="1:12" ht="45" outlineLevel="1" x14ac:dyDescent="0.25">
      <c r="A213" s="577"/>
      <c r="B213" s="90" t="s">
        <v>794</v>
      </c>
      <c r="C213" s="91" t="s">
        <v>228</v>
      </c>
      <c r="D213" s="92" t="str">
        <f>C213</f>
        <v>100</v>
      </c>
      <c r="E213" s="91" t="str">
        <f t="shared" ref="E213:L213" si="221">D213</f>
        <v>100</v>
      </c>
      <c r="F213" s="92" t="str">
        <f t="shared" si="221"/>
        <v>100</v>
      </c>
      <c r="G213" s="92" t="str">
        <f t="shared" si="221"/>
        <v>100</v>
      </c>
      <c r="H213" s="92" t="str">
        <f t="shared" si="221"/>
        <v>100</v>
      </c>
      <c r="I213" s="92" t="str">
        <f t="shared" si="221"/>
        <v>100</v>
      </c>
      <c r="J213" s="92" t="str">
        <f>I213</f>
        <v>100</v>
      </c>
      <c r="K213" s="92" t="str">
        <f t="shared" si="221"/>
        <v>100</v>
      </c>
      <c r="L213" s="92" t="str">
        <f t="shared" si="221"/>
        <v>100</v>
      </c>
    </row>
    <row r="214" spans="1:12" x14ac:dyDescent="0.25">
      <c r="A214" s="576" t="s">
        <v>798</v>
      </c>
      <c r="B214" s="255" t="s">
        <v>1</v>
      </c>
      <c r="C214" s="89">
        <f>C215+C216</f>
        <v>784142.1</v>
      </c>
      <c r="D214" s="89">
        <f t="shared" ref="D214:L214" si="222">D215+D216</f>
        <v>784142.1</v>
      </c>
      <c r="E214" s="89">
        <f t="shared" si="222"/>
        <v>784142.1</v>
      </c>
      <c r="F214" s="89">
        <f t="shared" si="222"/>
        <v>784142.1</v>
      </c>
      <c r="G214" s="89">
        <f t="shared" si="222"/>
        <v>784142.1</v>
      </c>
      <c r="H214" s="89">
        <f t="shared" si="222"/>
        <v>784142.1</v>
      </c>
      <c r="I214" s="89">
        <f t="shared" si="222"/>
        <v>784142.1</v>
      </c>
      <c r="J214" s="89">
        <f t="shared" si="222"/>
        <v>784142.1</v>
      </c>
      <c r="K214" s="89">
        <f t="shared" si="222"/>
        <v>784142.1</v>
      </c>
      <c r="L214" s="89">
        <f t="shared" si="222"/>
        <v>784142.1</v>
      </c>
    </row>
    <row r="215" spans="1:12" ht="15.75" x14ac:dyDescent="0.25">
      <c r="A215" s="577"/>
      <c r="B215" s="93" t="s">
        <v>3</v>
      </c>
      <c r="C215" s="91">
        <v>39207.1</v>
      </c>
      <c r="D215" s="92">
        <f t="shared" ref="D215:K215" si="223">C215</f>
        <v>39207.1</v>
      </c>
      <c r="E215" s="92">
        <f t="shared" si="223"/>
        <v>39207.1</v>
      </c>
      <c r="F215" s="92">
        <f t="shared" si="223"/>
        <v>39207.1</v>
      </c>
      <c r="G215" s="92">
        <f t="shared" si="223"/>
        <v>39207.1</v>
      </c>
      <c r="H215" s="92">
        <f t="shared" si="223"/>
        <v>39207.1</v>
      </c>
      <c r="I215" s="92">
        <f t="shared" si="223"/>
        <v>39207.1</v>
      </c>
      <c r="J215" s="92">
        <f t="shared" si="223"/>
        <v>39207.1</v>
      </c>
      <c r="K215" s="92">
        <f t="shared" si="223"/>
        <v>39207.1</v>
      </c>
      <c r="L215" s="92">
        <v>39207.1</v>
      </c>
    </row>
    <row r="216" spans="1:12" ht="15.75" x14ac:dyDescent="0.25">
      <c r="A216" s="577"/>
      <c r="B216" s="93" t="s">
        <v>4</v>
      </c>
      <c r="C216" s="91">
        <v>744935</v>
      </c>
      <c r="D216" s="92">
        <f t="shared" ref="D216:K216" si="224">C216</f>
        <v>744935</v>
      </c>
      <c r="E216" s="92">
        <f t="shared" si="224"/>
        <v>744935</v>
      </c>
      <c r="F216" s="92">
        <f t="shared" si="224"/>
        <v>744935</v>
      </c>
      <c r="G216" s="92">
        <f t="shared" si="224"/>
        <v>744935</v>
      </c>
      <c r="H216" s="92">
        <f t="shared" si="224"/>
        <v>744935</v>
      </c>
      <c r="I216" s="92">
        <f t="shared" si="224"/>
        <v>744935</v>
      </c>
      <c r="J216" s="92">
        <f t="shared" si="224"/>
        <v>744935</v>
      </c>
      <c r="K216" s="92">
        <f t="shared" si="224"/>
        <v>744935</v>
      </c>
      <c r="L216" s="92">
        <v>744935</v>
      </c>
    </row>
    <row r="217" spans="1:12" ht="45" outlineLevel="1" x14ac:dyDescent="0.25">
      <c r="A217" s="577"/>
      <c r="B217" s="90" t="s">
        <v>795</v>
      </c>
      <c r="C217" s="104" t="s">
        <v>876</v>
      </c>
      <c r="D217" s="92" t="str">
        <f>C217</f>
        <v>151.86</v>
      </c>
      <c r="E217" s="91" t="str">
        <f t="shared" ref="E217:L217" si="225">D217</f>
        <v>151.86</v>
      </c>
      <c r="F217" s="92" t="str">
        <f t="shared" si="225"/>
        <v>151.86</v>
      </c>
      <c r="G217" s="92" t="str">
        <f t="shared" si="225"/>
        <v>151.86</v>
      </c>
      <c r="H217" s="92" t="str">
        <f t="shared" si="225"/>
        <v>151.86</v>
      </c>
      <c r="I217" s="92" t="str">
        <f t="shared" si="225"/>
        <v>151.86</v>
      </c>
      <c r="J217" s="92" t="str">
        <f>I217</f>
        <v>151.86</v>
      </c>
      <c r="K217" s="92" t="str">
        <f t="shared" si="225"/>
        <v>151.86</v>
      </c>
      <c r="L217" s="92" t="str">
        <f t="shared" si="225"/>
        <v>151.86</v>
      </c>
    </row>
    <row r="218" spans="1:12" ht="90" outlineLevel="1" x14ac:dyDescent="0.25">
      <c r="A218" s="577"/>
      <c r="B218" s="90" t="s">
        <v>796</v>
      </c>
      <c r="C218" s="111">
        <v>61</v>
      </c>
      <c r="D218" s="92">
        <f t="shared" ref="D218:D219" si="226">C218</f>
        <v>61</v>
      </c>
      <c r="E218" s="91">
        <f t="shared" ref="E218:L218" si="227">D218</f>
        <v>61</v>
      </c>
      <c r="F218" s="92">
        <f t="shared" si="227"/>
        <v>61</v>
      </c>
      <c r="G218" s="92">
        <f t="shared" si="227"/>
        <v>61</v>
      </c>
      <c r="H218" s="92">
        <f t="shared" si="227"/>
        <v>61</v>
      </c>
      <c r="I218" s="92">
        <f t="shared" si="227"/>
        <v>61</v>
      </c>
      <c r="J218" s="92">
        <f>I218</f>
        <v>61</v>
      </c>
      <c r="K218" s="92">
        <f t="shared" si="227"/>
        <v>61</v>
      </c>
      <c r="L218" s="92">
        <f t="shared" si="227"/>
        <v>61</v>
      </c>
    </row>
    <row r="219" spans="1:12" ht="75" outlineLevel="1" x14ac:dyDescent="0.25">
      <c r="A219" s="578"/>
      <c r="B219" s="90" t="s">
        <v>797</v>
      </c>
      <c r="C219" s="111">
        <v>22</v>
      </c>
      <c r="D219" s="92">
        <f t="shared" si="226"/>
        <v>22</v>
      </c>
      <c r="E219" s="91">
        <f t="shared" ref="E219:L219" si="228">D219</f>
        <v>22</v>
      </c>
      <c r="F219" s="92">
        <f t="shared" si="228"/>
        <v>22</v>
      </c>
      <c r="G219" s="92">
        <f t="shared" si="228"/>
        <v>22</v>
      </c>
      <c r="H219" s="92">
        <f t="shared" si="228"/>
        <v>22</v>
      </c>
      <c r="I219" s="92">
        <f t="shared" si="228"/>
        <v>22</v>
      </c>
      <c r="J219" s="92">
        <f>I219</f>
        <v>22</v>
      </c>
      <c r="K219" s="92">
        <f t="shared" si="228"/>
        <v>22</v>
      </c>
      <c r="L219" s="92">
        <f t="shared" si="228"/>
        <v>22</v>
      </c>
    </row>
    <row r="220" spans="1:12" s="95" customFormat="1" ht="14.25" x14ac:dyDescent="0.2">
      <c r="A220" s="576" t="s">
        <v>799</v>
      </c>
      <c r="B220" s="255" t="s">
        <v>1</v>
      </c>
      <c r="C220" s="89">
        <f>C221+C222</f>
        <v>49483.199999999997</v>
      </c>
      <c r="D220" s="89">
        <f t="shared" ref="D220:L220" si="229">D221+D222</f>
        <v>49483.199999999997</v>
      </c>
      <c r="E220" s="89">
        <f t="shared" si="229"/>
        <v>49483.199999999997</v>
      </c>
      <c r="F220" s="89">
        <f t="shared" si="229"/>
        <v>49483.199999999997</v>
      </c>
      <c r="G220" s="89">
        <f t="shared" si="229"/>
        <v>49483.199999999997</v>
      </c>
      <c r="H220" s="89">
        <f t="shared" si="229"/>
        <v>49483.199999999997</v>
      </c>
      <c r="I220" s="89">
        <f t="shared" si="229"/>
        <v>49483.199999999997</v>
      </c>
      <c r="J220" s="89">
        <f t="shared" si="229"/>
        <v>49483.199999999997</v>
      </c>
      <c r="K220" s="89">
        <f t="shared" si="229"/>
        <v>49483.199999999997</v>
      </c>
      <c r="L220" s="89">
        <f t="shared" si="229"/>
        <v>49783.199999999997</v>
      </c>
    </row>
    <row r="221" spans="1:12" x14ac:dyDescent="0.25">
      <c r="A221" s="577"/>
      <c r="B221" s="93" t="s">
        <v>3</v>
      </c>
      <c r="C221" s="92">
        <v>49483.199999999997</v>
      </c>
      <c r="D221" s="92">
        <f t="shared" ref="D221:K221" si="230">C221</f>
        <v>49483.199999999997</v>
      </c>
      <c r="E221" s="92">
        <f t="shared" si="230"/>
        <v>49483.199999999997</v>
      </c>
      <c r="F221" s="92">
        <f t="shared" si="230"/>
        <v>49483.199999999997</v>
      </c>
      <c r="G221" s="92">
        <f t="shared" si="230"/>
        <v>49483.199999999997</v>
      </c>
      <c r="H221" s="92">
        <f t="shared" si="230"/>
        <v>49483.199999999997</v>
      </c>
      <c r="I221" s="92">
        <f t="shared" si="230"/>
        <v>49483.199999999997</v>
      </c>
      <c r="J221" s="92">
        <f t="shared" si="230"/>
        <v>49483.199999999997</v>
      </c>
      <c r="K221" s="92">
        <f t="shared" si="230"/>
        <v>49483.199999999997</v>
      </c>
      <c r="L221" s="92">
        <v>49783.199999999997</v>
      </c>
    </row>
    <row r="222" spans="1:12" x14ac:dyDescent="0.25">
      <c r="A222" s="577"/>
      <c r="B222" s="93" t="s">
        <v>4</v>
      </c>
      <c r="C222" s="92"/>
      <c r="D222" s="92">
        <f t="shared" ref="D222:K222" si="231">C222</f>
        <v>0</v>
      </c>
      <c r="E222" s="92">
        <f t="shared" si="231"/>
        <v>0</v>
      </c>
      <c r="F222" s="92">
        <f t="shared" si="231"/>
        <v>0</v>
      </c>
      <c r="G222" s="92">
        <f t="shared" si="231"/>
        <v>0</v>
      </c>
      <c r="H222" s="92">
        <f t="shared" si="231"/>
        <v>0</v>
      </c>
      <c r="I222" s="92">
        <f t="shared" si="231"/>
        <v>0</v>
      </c>
      <c r="J222" s="92">
        <f t="shared" si="231"/>
        <v>0</v>
      </c>
      <c r="K222" s="92">
        <f t="shared" si="231"/>
        <v>0</v>
      </c>
      <c r="L222" s="92"/>
    </row>
    <row r="223" spans="1:12" ht="75" outlineLevel="1" x14ac:dyDescent="0.25">
      <c r="A223" s="577"/>
      <c r="B223" s="90" t="s">
        <v>800</v>
      </c>
      <c r="C223" s="103">
        <v>100</v>
      </c>
      <c r="D223" s="92">
        <f>C223</f>
        <v>100</v>
      </c>
      <c r="E223" s="91">
        <f t="shared" ref="E223:L223" si="232">D223</f>
        <v>100</v>
      </c>
      <c r="F223" s="92">
        <f t="shared" si="232"/>
        <v>100</v>
      </c>
      <c r="G223" s="92">
        <f t="shared" si="232"/>
        <v>100</v>
      </c>
      <c r="H223" s="92">
        <f t="shared" si="232"/>
        <v>100</v>
      </c>
      <c r="I223" s="92">
        <f t="shared" si="232"/>
        <v>100</v>
      </c>
      <c r="J223" s="92">
        <f>I223</f>
        <v>100</v>
      </c>
      <c r="K223" s="92">
        <f t="shared" si="232"/>
        <v>100</v>
      </c>
      <c r="L223" s="92">
        <f t="shared" si="232"/>
        <v>100</v>
      </c>
    </row>
    <row r="224" spans="1:12" ht="30" outlineLevel="1" x14ac:dyDescent="0.25">
      <c r="A224" s="578"/>
      <c r="B224" s="90" t="s">
        <v>801</v>
      </c>
      <c r="C224" s="104" t="s">
        <v>228</v>
      </c>
      <c r="D224" s="92" t="str">
        <f>C224</f>
        <v>100</v>
      </c>
      <c r="E224" s="91" t="str">
        <f t="shared" ref="E224:L224" si="233">D224</f>
        <v>100</v>
      </c>
      <c r="F224" s="92" t="str">
        <f t="shared" si="233"/>
        <v>100</v>
      </c>
      <c r="G224" s="92" t="str">
        <f t="shared" si="233"/>
        <v>100</v>
      </c>
      <c r="H224" s="92" t="str">
        <f t="shared" si="233"/>
        <v>100</v>
      </c>
      <c r="I224" s="92" t="str">
        <f t="shared" si="233"/>
        <v>100</v>
      </c>
      <c r="J224" s="92" t="str">
        <f>I224</f>
        <v>100</v>
      </c>
      <c r="K224" s="92" t="str">
        <f t="shared" si="233"/>
        <v>100</v>
      </c>
      <c r="L224" s="92" t="str">
        <f t="shared" si="233"/>
        <v>100</v>
      </c>
    </row>
    <row r="225" spans="1:12" s="95" customFormat="1" ht="14.25" x14ac:dyDescent="0.2">
      <c r="A225" s="576" t="s">
        <v>802</v>
      </c>
      <c r="B225" s="255" t="s">
        <v>1</v>
      </c>
      <c r="C225" s="89">
        <f>C226+C227</f>
        <v>3869786.3</v>
      </c>
      <c r="D225" s="89">
        <f t="shared" ref="D225:L225" si="234">D226+D227</f>
        <v>4339101.5999999996</v>
      </c>
      <c r="E225" s="89">
        <f t="shared" si="234"/>
        <v>5384082.6999999993</v>
      </c>
      <c r="F225" s="89">
        <f t="shared" si="234"/>
        <v>5384082.6999999993</v>
      </c>
      <c r="G225" s="89">
        <f t="shared" si="234"/>
        <v>5423816.5999999996</v>
      </c>
      <c r="H225" s="89">
        <f t="shared" si="234"/>
        <v>7742169.5</v>
      </c>
      <c r="I225" s="89">
        <f t="shared" si="234"/>
        <v>8006277.8999999994</v>
      </c>
      <c r="J225" s="89">
        <f t="shared" si="234"/>
        <v>9321618.8000000007</v>
      </c>
      <c r="K225" s="89">
        <f t="shared" si="234"/>
        <v>5423816.5999999996</v>
      </c>
      <c r="L225" s="89">
        <f t="shared" si="234"/>
        <v>9564093.5650000013</v>
      </c>
    </row>
    <row r="226" spans="1:12" x14ac:dyDescent="0.25">
      <c r="A226" s="577"/>
      <c r="B226" s="93" t="s">
        <v>3</v>
      </c>
      <c r="C226" s="92">
        <f t="shared" ref="C226:L226" si="235">C232+C240+C244+C248+C255+C259+C263+C268</f>
        <v>2793776.5</v>
      </c>
      <c r="D226" s="92">
        <f t="shared" si="235"/>
        <v>3263091.8</v>
      </c>
      <c r="E226" s="92">
        <f t="shared" si="235"/>
        <v>3046648.6999999997</v>
      </c>
      <c r="F226" s="92">
        <f t="shared" si="235"/>
        <v>3046648.6999999997</v>
      </c>
      <c r="G226" s="92">
        <f t="shared" si="235"/>
        <v>3040573.4999999995</v>
      </c>
      <c r="H226" s="92">
        <f t="shared" si="235"/>
        <v>3579012.9</v>
      </c>
      <c r="I226" s="92">
        <f t="shared" si="235"/>
        <v>3843121.3</v>
      </c>
      <c r="J226" s="92">
        <f t="shared" si="235"/>
        <v>4005143.0000000005</v>
      </c>
      <c r="K226" s="92">
        <f t="shared" si="235"/>
        <v>3040573.4999999995</v>
      </c>
      <c r="L226" s="92">
        <f t="shared" si="235"/>
        <v>4013854.4649999999</v>
      </c>
    </row>
    <row r="227" spans="1:12" x14ac:dyDescent="0.25">
      <c r="A227" s="577"/>
      <c r="B227" s="93" t="s">
        <v>4</v>
      </c>
      <c r="C227" s="92">
        <f t="shared" ref="C227:L227" si="236">C233+C241+C245+C249+C256+C260+C264+C269</f>
        <v>1076009.8</v>
      </c>
      <c r="D227" s="92">
        <f t="shared" si="236"/>
        <v>1076009.8</v>
      </c>
      <c r="E227" s="92">
        <f t="shared" si="236"/>
        <v>2337434</v>
      </c>
      <c r="F227" s="92">
        <f t="shared" si="236"/>
        <v>2337434</v>
      </c>
      <c r="G227" s="92">
        <f t="shared" si="236"/>
        <v>2383243.1</v>
      </c>
      <c r="H227" s="92">
        <f t="shared" si="236"/>
        <v>4163156.5999999996</v>
      </c>
      <c r="I227" s="92">
        <f t="shared" si="236"/>
        <v>4163156.5999999996</v>
      </c>
      <c r="J227" s="92">
        <f t="shared" si="236"/>
        <v>5316475.8</v>
      </c>
      <c r="K227" s="92">
        <f t="shared" si="236"/>
        <v>2383243.1</v>
      </c>
      <c r="L227" s="92">
        <f t="shared" si="236"/>
        <v>5550239.1000000006</v>
      </c>
    </row>
    <row r="228" spans="1:12" ht="30" outlineLevel="1" x14ac:dyDescent="0.25">
      <c r="A228" s="577"/>
      <c r="B228" s="90" t="s">
        <v>803</v>
      </c>
      <c r="C228" s="104" t="s">
        <v>228</v>
      </c>
      <c r="D228" s="92" t="str">
        <f>C228</f>
        <v>100</v>
      </c>
      <c r="E228" s="91" t="str">
        <f t="shared" ref="E228:L228" si="237">D228</f>
        <v>100</v>
      </c>
      <c r="F228" s="92" t="str">
        <f t="shared" si="237"/>
        <v>100</v>
      </c>
      <c r="G228" s="92" t="str">
        <f t="shared" si="237"/>
        <v>100</v>
      </c>
      <c r="H228" s="92" t="str">
        <f t="shared" si="237"/>
        <v>100</v>
      </c>
      <c r="I228" s="92" t="str">
        <f t="shared" si="237"/>
        <v>100</v>
      </c>
      <c r="J228" s="92" t="str">
        <f>I228</f>
        <v>100</v>
      </c>
      <c r="K228" s="92" t="str">
        <f t="shared" si="237"/>
        <v>100</v>
      </c>
      <c r="L228" s="92" t="str">
        <f t="shared" si="237"/>
        <v>100</v>
      </c>
    </row>
    <row r="229" spans="1:12" ht="60" outlineLevel="1" x14ac:dyDescent="0.25">
      <c r="A229" s="577"/>
      <c r="B229" s="90" t="s">
        <v>804</v>
      </c>
      <c r="C229" s="104" t="s">
        <v>388</v>
      </c>
      <c r="D229" s="92" t="str">
        <f t="shared" ref="D229:D230" si="238">C229</f>
        <v>6</v>
      </c>
      <c r="E229" s="91" t="str">
        <f t="shared" ref="E229:L229" si="239">D229</f>
        <v>6</v>
      </c>
      <c r="F229" s="92" t="str">
        <f t="shared" si="239"/>
        <v>6</v>
      </c>
      <c r="G229" s="92" t="str">
        <f t="shared" si="239"/>
        <v>6</v>
      </c>
      <c r="H229" s="92" t="str">
        <f t="shared" si="239"/>
        <v>6</v>
      </c>
      <c r="I229" s="92" t="str">
        <f t="shared" si="239"/>
        <v>6</v>
      </c>
      <c r="J229" s="92" t="str">
        <f>I229</f>
        <v>6</v>
      </c>
      <c r="K229" s="92" t="str">
        <f t="shared" si="239"/>
        <v>6</v>
      </c>
      <c r="L229" s="92" t="str">
        <f t="shared" si="239"/>
        <v>6</v>
      </c>
    </row>
    <row r="230" spans="1:12" ht="30" outlineLevel="1" x14ac:dyDescent="0.25">
      <c r="A230" s="578"/>
      <c r="B230" s="90" t="s">
        <v>805</v>
      </c>
      <c r="C230" s="112">
        <v>87</v>
      </c>
      <c r="D230" s="92">
        <f t="shared" si="238"/>
        <v>87</v>
      </c>
      <c r="E230" s="91">
        <f t="shared" ref="E230:L230" si="240">D230</f>
        <v>87</v>
      </c>
      <c r="F230" s="92">
        <f t="shared" si="240"/>
        <v>87</v>
      </c>
      <c r="G230" s="92">
        <f t="shared" si="240"/>
        <v>87</v>
      </c>
      <c r="H230" s="92">
        <f t="shared" si="240"/>
        <v>87</v>
      </c>
      <c r="I230" s="92">
        <f t="shared" si="240"/>
        <v>87</v>
      </c>
      <c r="J230" s="92">
        <f>I230</f>
        <v>87</v>
      </c>
      <c r="K230" s="92">
        <f t="shared" si="240"/>
        <v>87</v>
      </c>
      <c r="L230" s="92">
        <f t="shared" si="240"/>
        <v>87</v>
      </c>
    </row>
    <row r="231" spans="1:12" s="95" customFormat="1" ht="14.25" x14ac:dyDescent="0.2">
      <c r="A231" s="576" t="s">
        <v>806</v>
      </c>
      <c r="B231" s="255" t="s">
        <v>1</v>
      </c>
      <c r="C231" s="89">
        <f>C232+C233</f>
        <v>1212500</v>
      </c>
      <c r="D231" s="89">
        <f t="shared" ref="D231:L231" si="241">D232+D233</f>
        <v>1541159.4</v>
      </c>
      <c r="E231" s="89">
        <f t="shared" si="241"/>
        <v>3117123.2</v>
      </c>
      <c r="F231" s="89">
        <f t="shared" si="241"/>
        <v>3117123.2</v>
      </c>
      <c r="G231" s="89">
        <f t="shared" si="241"/>
        <v>3205860.49</v>
      </c>
      <c r="H231" s="89">
        <f t="shared" si="241"/>
        <v>5629071.25</v>
      </c>
      <c r="I231" s="89">
        <f t="shared" si="241"/>
        <v>5893179.6500000004</v>
      </c>
      <c r="J231" s="89">
        <f t="shared" si="241"/>
        <v>7228441.7200000007</v>
      </c>
      <c r="K231" s="89">
        <f t="shared" si="241"/>
        <v>3205860.49</v>
      </c>
      <c r="L231" s="89">
        <f t="shared" si="241"/>
        <v>7506734.7650000006</v>
      </c>
    </row>
    <row r="232" spans="1:12" x14ac:dyDescent="0.25">
      <c r="A232" s="577"/>
      <c r="B232" s="93" t="s">
        <v>3</v>
      </c>
      <c r="C232" s="92">
        <v>1210727.3999999999</v>
      </c>
      <c r="D232" s="92">
        <v>1539386.7999999998</v>
      </c>
      <c r="E232" s="92">
        <v>1853926.3999999999</v>
      </c>
      <c r="F232" s="92">
        <f t="shared" ref="F232" si="242">E232</f>
        <v>1853926.3999999999</v>
      </c>
      <c r="G232" s="92">
        <v>1896854.5899999999</v>
      </c>
      <c r="H232" s="92">
        <v>2540151.85</v>
      </c>
      <c r="I232" s="92">
        <v>2804260.25</v>
      </c>
      <c r="J232" s="92">
        <v>2986203.1200000006</v>
      </c>
      <c r="K232" s="92">
        <v>1896854.5899999999</v>
      </c>
      <c r="L232" s="92">
        <v>3030732.8650000002</v>
      </c>
    </row>
    <row r="233" spans="1:12" x14ac:dyDescent="0.25">
      <c r="A233" s="577"/>
      <c r="B233" s="93" t="s">
        <v>4</v>
      </c>
      <c r="C233" s="92">
        <v>1772.6</v>
      </c>
      <c r="D233" s="92">
        <v>1772.6</v>
      </c>
      <c r="E233" s="92">
        <v>1263196.8</v>
      </c>
      <c r="F233" s="92">
        <f t="shared" ref="F233" si="243">E233</f>
        <v>1263196.8</v>
      </c>
      <c r="G233" s="92">
        <v>1309005.9000000001</v>
      </c>
      <c r="H233" s="92">
        <v>3088919.4</v>
      </c>
      <c r="I233" s="92">
        <v>3088919.4</v>
      </c>
      <c r="J233" s="92">
        <v>4242238.5999999996</v>
      </c>
      <c r="K233" s="92">
        <v>1309005.9000000001</v>
      </c>
      <c r="L233" s="92">
        <v>4476001.9000000004</v>
      </c>
    </row>
    <row r="234" spans="1:12" ht="45" outlineLevel="1" x14ac:dyDescent="0.25">
      <c r="A234" s="577"/>
      <c r="B234" s="90" t="s">
        <v>807</v>
      </c>
      <c r="C234" s="104" t="s">
        <v>506</v>
      </c>
      <c r="D234" s="92" t="str">
        <f>C234</f>
        <v>50</v>
      </c>
      <c r="E234" s="91" t="str">
        <f t="shared" ref="E234:L234" si="244">D234</f>
        <v>50</v>
      </c>
      <c r="F234" s="92" t="str">
        <f t="shared" si="244"/>
        <v>50</v>
      </c>
      <c r="G234" s="92" t="str">
        <f t="shared" si="244"/>
        <v>50</v>
      </c>
      <c r="H234" s="92" t="str">
        <f t="shared" si="244"/>
        <v>50</v>
      </c>
      <c r="I234" s="92" t="str">
        <f t="shared" si="244"/>
        <v>50</v>
      </c>
      <c r="J234" s="92" t="str">
        <f>I234</f>
        <v>50</v>
      </c>
      <c r="K234" s="92" t="str">
        <f t="shared" si="244"/>
        <v>50</v>
      </c>
      <c r="L234" s="92" t="str">
        <f t="shared" si="244"/>
        <v>50</v>
      </c>
    </row>
    <row r="235" spans="1:12" ht="45" outlineLevel="1" x14ac:dyDescent="0.25">
      <c r="A235" s="577"/>
      <c r="B235" s="90" t="s">
        <v>808</v>
      </c>
      <c r="C235" s="104" t="s">
        <v>228</v>
      </c>
      <c r="D235" s="92" t="str">
        <f t="shared" ref="D235:D238" si="245">C235</f>
        <v>100</v>
      </c>
      <c r="E235" s="91" t="str">
        <f t="shared" ref="E235:L235" si="246">D235</f>
        <v>100</v>
      </c>
      <c r="F235" s="92" t="str">
        <f t="shared" si="246"/>
        <v>100</v>
      </c>
      <c r="G235" s="92" t="str">
        <f t="shared" si="246"/>
        <v>100</v>
      </c>
      <c r="H235" s="92" t="str">
        <f t="shared" si="246"/>
        <v>100</v>
      </c>
      <c r="I235" s="92" t="str">
        <f t="shared" si="246"/>
        <v>100</v>
      </c>
      <c r="J235" s="92" t="str">
        <f>I235</f>
        <v>100</v>
      </c>
      <c r="K235" s="92" t="str">
        <f t="shared" si="246"/>
        <v>100</v>
      </c>
      <c r="L235" s="92" t="str">
        <f t="shared" si="246"/>
        <v>100</v>
      </c>
    </row>
    <row r="236" spans="1:12" ht="45" outlineLevel="1" x14ac:dyDescent="0.25">
      <c r="A236" s="577"/>
      <c r="B236" s="90" t="s">
        <v>809</v>
      </c>
      <c r="C236" s="104" t="s">
        <v>228</v>
      </c>
      <c r="D236" s="92" t="str">
        <f t="shared" si="245"/>
        <v>100</v>
      </c>
      <c r="E236" s="91" t="str">
        <f t="shared" ref="E236:L236" si="247">D236</f>
        <v>100</v>
      </c>
      <c r="F236" s="92" t="str">
        <f t="shared" si="247"/>
        <v>100</v>
      </c>
      <c r="G236" s="92" t="str">
        <f t="shared" si="247"/>
        <v>100</v>
      </c>
      <c r="H236" s="92" t="str">
        <f t="shared" si="247"/>
        <v>100</v>
      </c>
      <c r="I236" s="92" t="str">
        <f t="shared" si="247"/>
        <v>100</v>
      </c>
      <c r="J236" s="92" t="str">
        <f>I236</f>
        <v>100</v>
      </c>
      <c r="K236" s="92" t="str">
        <f t="shared" si="247"/>
        <v>100</v>
      </c>
      <c r="L236" s="92" t="str">
        <f t="shared" si="247"/>
        <v>100</v>
      </c>
    </row>
    <row r="237" spans="1:12" ht="45" outlineLevel="1" x14ac:dyDescent="0.25">
      <c r="A237" s="577"/>
      <c r="B237" s="90" t="s">
        <v>810</v>
      </c>
      <c r="C237" s="104" t="s">
        <v>228</v>
      </c>
      <c r="D237" s="92" t="str">
        <f t="shared" si="245"/>
        <v>100</v>
      </c>
      <c r="E237" s="91" t="str">
        <f t="shared" ref="E237:L238" si="248">D237</f>
        <v>100</v>
      </c>
      <c r="F237" s="92" t="str">
        <f t="shared" si="248"/>
        <v>100</v>
      </c>
      <c r="G237" s="92" t="str">
        <f t="shared" si="248"/>
        <v>100</v>
      </c>
      <c r="H237" s="92" t="str">
        <f t="shared" si="248"/>
        <v>100</v>
      </c>
      <c r="I237" s="92" t="str">
        <f t="shared" si="248"/>
        <v>100</v>
      </c>
      <c r="J237" s="92" t="str">
        <f>I237</f>
        <v>100</v>
      </c>
      <c r="K237" s="92" t="str">
        <f t="shared" si="248"/>
        <v>100</v>
      </c>
      <c r="L237" s="92" t="str">
        <f t="shared" si="248"/>
        <v>100</v>
      </c>
    </row>
    <row r="238" spans="1:12" ht="45" outlineLevel="1" x14ac:dyDescent="0.25">
      <c r="A238" s="577"/>
      <c r="B238" s="90" t="s">
        <v>889</v>
      </c>
      <c r="C238" s="104" t="s">
        <v>360</v>
      </c>
      <c r="D238" s="92" t="str">
        <f t="shared" si="245"/>
        <v>-</v>
      </c>
      <c r="E238" s="108">
        <v>2</v>
      </c>
      <c r="F238" s="115">
        <f t="shared" si="248"/>
        <v>2</v>
      </c>
      <c r="G238" s="115">
        <v>6</v>
      </c>
      <c r="H238" s="115">
        <f t="shared" si="248"/>
        <v>6</v>
      </c>
      <c r="I238" s="115">
        <f t="shared" si="248"/>
        <v>6</v>
      </c>
      <c r="J238" s="115">
        <f>I238</f>
        <v>6</v>
      </c>
      <c r="K238" s="115">
        <f t="shared" si="248"/>
        <v>6</v>
      </c>
      <c r="L238" s="115">
        <f t="shared" si="248"/>
        <v>6</v>
      </c>
    </row>
    <row r="239" spans="1:12" s="95" customFormat="1" ht="14.25" x14ac:dyDescent="0.2">
      <c r="A239" s="576" t="s">
        <v>80</v>
      </c>
      <c r="B239" s="255" t="s">
        <v>1</v>
      </c>
      <c r="C239" s="89">
        <f>C240+C241</f>
        <v>75000</v>
      </c>
      <c r="D239" s="89">
        <f t="shared" ref="D239:L239" si="249">D240+D241</f>
        <v>136415.70000000001</v>
      </c>
      <c r="E239" s="89">
        <f t="shared" si="249"/>
        <v>89243.9</v>
      </c>
      <c r="F239" s="89">
        <f t="shared" si="249"/>
        <v>89243.9</v>
      </c>
      <c r="G239" s="89">
        <f t="shared" si="249"/>
        <v>89243.9</v>
      </c>
      <c r="H239" s="89">
        <f t="shared" si="249"/>
        <v>89243.9</v>
      </c>
      <c r="I239" s="89">
        <f t="shared" si="249"/>
        <v>89243.9</v>
      </c>
      <c r="J239" s="89">
        <f t="shared" si="249"/>
        <v>89243.9</v>
      </c>
      <c r="K239" s="89">
        <f t="shared" si="249"/>
        <v>89243.9</v>
      </c>
      <c r="L239" s="89">
        <f t="shared" si="249"/>
        <v>89243.9</v>
      </c>
    </row>
    <row r="240" spans="1:12" x14ac:dyDescent="0.25">
      <c r="A240" s="577"/>
      <c r="B240" s="93" t="s">
        <v>3</v>
      </c>
      <c r="C240" s="92">
        <v>75000</v>
      </c>
      <c r="D240" s="92">
        <v>136415.70000000001</v>
      </c>
      <c r="E240" s="92">
        <v>89243.9</v>
      </c>
      <c r="F240" s="92">
        <f t="shared" ref="F240:L240" si="250">E240</f>
        <v>89243.9</v>
      </c>
      <c r="G240" s="92">
        <v>89243.9</v>
      </c>
      <c r="H240" s="92">
        <v>89243.9</v>
      </c>
      <c r="I240" s="92">
        <f t="shared" si="250"/>
        <v>89243.9</v>
      </c>
      <c r="J240" s="92">
        <f t="shared" si="250"/>
        <v>89243.9</v>
      </c>
      <c r="K240" s="92">
        <f t="shared" si="250"/>
        <v>89243.9</v>
      </c>
      <c r="L240" s="92">
        <f t="shared" si="250"/>
        <v>89243.9</v>
      </c>
    </row>
    <row r="241" spans="1:12" x14ac:dyDescent="0.25">
      <c r="A241" s="577"/>
      <c r="B241" s="93" t="s">
        <v>4</v>
      </c>
      <c r="C241" s="92"/>
      <c r="D241" s="92">
        <f>C241</f>
        <v>0</v>
      </c>
      <c r="E241" s="92">
        <f t="shared" ref="E241:L241" si="251">D241</f>
        <v>0</v>
      </c>
      <c r="F241" s="92">
        <f t="shared" si="251"/>
        <v>0</v>
      </c>
      <c r="G241" s="92">
        <f t="shared" si="251"/>
        <v>0</v>
      </c>
      <c r="H241" s="92">
        <v>0</v>
      </c>
      <c r="I241" s="92">
        <f t="shared" si="251"/>
        <v>0</v>
      </c>
      <c r="J241" s="92">
        <f t="shared" si="251"/>
        <v>0</v>
      </c>
      <c r="K241" s="92">
        <f t="shared" si="251"/>
        <v>0</v>
      </c>
      <c r="L241" s="92">
        <f t="shared" si="251"/>
        <v>0</v>
      </c>
    </row>
    <row r="242" spans="1:12" ht="90" outlineLevel="1" x14ac:dyDescent="0.25">
      <c r="A242" s="577"/>
      <c r="B242" s="99" t="s">
        <v>811</v>
      </c>
      <c r="C242" s="92">
        <v>1</v>
      </c>
      <c r="D242" s="92">
        <f>C242</f>
        <v>1</v>
      </c>
      <c r="E242" s="91">
        <f t="shared" ref="E242:L242" si="252">D242</f>
        <v>1</v>
      </c>
      <c r="F242" s="92">
        <f t="shared" si="252"/>
        <v>1</v>
      </c>
      <c r="G242" s="92">
        <f t="shared" si="252"/>
        <v>1</v>
      </c>
      <c r="H242" s="92">
        <f t="shared" si="252"/>
        <v>1</v>
      </c>
      <c r="I242" s="92">
        <f t="shared" si="252"/>
        <v>1</v>
      </c>
      <c r="J242" s="92">
        <f>I242</f>
        <v>1</v>
      </c>
      <c r="K242" s="92">
        <f t="shared" si="252"/>
        <v>1</v>
      </c>
      <c r="L242" s="92">
        <f t="shared" si="252"/>
        <v>1</v>
      </c>
    </row>
    <row r="243" spans="1:12" x14ac:dyDescent="0.25">
      <c r="A243" s="576" t="s">
        <v>813</v>
      </c>
      <c r="B243" s="255" t="s">
        <v>1</v>
      </c>
      <c r="C243" s="89">
        <f>C244+C245</f>
        <v>177834.8</v>
      </c>
      <c r="D243" s="89">
        <f t="shared" ref="D243:L243" si="253">D244+D245</f>
        <v>137578.29999999999</v>
      </c>
      <c r="E243" s="89">
        <f t="shared" si="253"/>
        <v>51374.2</v>
      </c>
      <c r="F243" s="89">
        <f t="shared" si="253"/>
        <v>51374.2</v>
      </c>
      <c r="G243" s="89">
        <f t="shared" si="253"/>
        <v>37062</v>
      </c>
      <c r="H243" s="89">
        <f t="shared" si="253"/>
        <v>37062</v>
      </c>
      <c r="I243" s="89">
        <f t="shared" si="253"/>
        <v>37062</v>
      </c>
      <c r="J243" s="89">
        <f t="shared" si="253"/>
        <v>37089</v>
      </c>
      <c r="K243" s="89">
        <f t="shared" si="253"/>
        <v>37062</v>
      </c>
      <c r="L243" s="89">
        <f t="shared" si="253"/>
        <v>37089</v>
      </c>
    </row>
    <row r="244" spans="1:12" x14ac:dyDescent="0.25">
      <c r="A244" s="577"/>
      <c r="B244" s="93" t="s">
        <v>3</v>
      </c>
      <c r="C244" s="92">
        <v>177834.8</v>
      </c>
      <c r="D244" s="92">
        <v>137578.29999999999</v>
      </c>
      <c r="E244" s="92">
        <v>51374.2</v>
      </c>
      <c r="F244" s="92">
        <f t="shared" ref="F244:I244" si="254">E244</f>
        <v>51374.2</v>
      </c>
      <c r="G244" s="92">
        <v>37062</v>
      </c>
      <c r="H244" s="92">
        <v>37062</v>
      </c>
      <c r="I244" s="92">
        <f t="shared" si="254"/>
        <v>37062</v>
      </c>
      <c r="J244" s="92">
        <v>37089</v>
      </c>
      <c r="K244" s="92">
        <v>37062</v>
      </c>
      <c r="L244" s="92">
        <v>37089</v>
      </c>
    </row>
    <row r="245" spans="1:12" x14ac:dyDescent="0.25">
      <c r="A245" s="577"/>
      <c r="B245" s="93" t="s">
        <v>4</v>
      </c>
      <c r="C245" s="92"/>
      <c r="D245" s="92">
        <f>C245</f>
        <v>0</v>
      </c>
      <c r="E245" s="92">
        <f t="shared" ref="E245:L245" si="255">D245</f>
        <v>0</v>
      </c>
      <c r="F245" s="92">
        <f t="shared" si="255"/>
        <v>0</v>
      </c>
      <c r="G245" s="92">
        <f t="shared" si="255"/>
        <v>0</v>
      </c>
      <c r="H245" s="92">
        <f t="shared" si="255"/>
        <v>0</v>
      </c>
      <c r="I245" s="92">
        <f t="shared" si="255"/>
        <v>0</v>
      </c>
      <c r="J245" s="92">
        <f t="shared" si="255"/>
        <v>0</v>
      </c>
      <c r="K245" s="92">
        <f t="shared" si="255"/>
        <v>0</v>
      </c>
      <c r="L245" s="92">
        <f t="shared" si="255"/>
        <v>0</v>
      </c>
    </row>
    <row r="246" spans="1:12" ht="45" outlineLevel="1" x14ac:dyDescent="0.25">
      <c r="A246" s="577"/>
      <c r="B246" s="99" t="s">
        <v>877</v>
      </c>
      <c r="C246" s="92">
        <v>17</v>
      </c>
      <c r="D246" s="92">
        <v>3</v>
      </c>
      <c r="E246" s="91">
        <f t="shared" ref="E246:L246" si="256">D246</f>
        <v>3</v>
      </c>
      <c r="F246" s="92">
        <f t="shared" si="256"/>
        <v>3</v>
      </c>
      <c r="G246" s="92">
        <f t="shared" si="256"/>
        <v>3</v>
      </c>
      <c r="H246" s="92">
        <f t="shared" si="256"/>
        <v>3</v>
      </c>
      <c r="I246" s="92">
        <f t="shared" si="256"/>
        <v>3</v>
      </c>
      <c r="J246" s="92">
        <f>I246</f>
        <v>3</v>
      </c>
      <c r="K246" s="92">
        <f t="shared" si="256"/>
        <v>3</v>
      </c>
      <c r="L246" s="92">
        <f t="shared" si="256"/>
        <v>3</v>
      </c>
    </row>
    <row r="247" spans="1:12" x14ac:dyDescent="0.25">
      <c r="A247" s="579" t="s">
        <v>590</v>
      </c>
      <c r="B247" s="255" t="s">
        <v>1</v>
      </c>
      <c r="C247" s="89">
        <f>C248+C249</f>
        <v>1305214.3</v>
      </c>
      <c r="D247" s="89">
        <f t="shared" ref="D247:L247" si="257">D248+D249</f>
        <v>1424711</v>
      </c>
      <c r="E247" s="89">
        <f t="shared" si="257"/>
        <v>993318.40000000014</v>
      </c>
      <c r="F247" s="89">
        <f t="shared" si="257"/>
        <v>993318.40000000014</v>
      </c>
      <c r="G247" s="89">
        <f t="shared" si="257"/>
        <v>979092.9</v>
      </c>
      <c r="H247" s="89">
        <f t="shared" si="257"/>
        <v>882648.00000000012</v>
      </c>
      <c r="I247" s="89">
        <f t="shared" si="257"/>
        <v>882648.00000000012</v>
      </c>
      <c r="J247" s="89">
        <f t="shared" si="257"/>
        <v>866024.50000000012</v>
      </c>
      <c r="K247" s="89">
        <f t="shared" si="257"/>
        <v>979092.9</v>
      </c>
      <c r="L247" s="89">
        <f t="shared" si="257"/>
        <v>830206.2</v>
      </c>
    </row>
    <row r="248" spans="1:12" x14ac:dyDescent="0.25">
      <c r="A248" s="579"/>
      <c r="B248" s="93" t="s">
        <v>3</v>
      </c>
      <c r="C248" s="92">
        <v>1305214.3</v>
      </c>
      <c r="D248" s="92">
        <v>1424711</v>
      </c>
      <c r="E248" s="92">
        <v>993318.40000000014</v>
      </c>
      <c r="F248" s="92">
        <f t="shared" ref="F248" si="258">E248</f>
        <v>993318.40000000014</v>
      </c>
      <c r="G248" s="92">
        <v>979092.9</v>
      </c>
      <c r="H248" s="92">
        <v>882648.00000000012</v>
      </c>
      <c r="I248" s="92">
        <v>882648.00000000012</v>
      </c>
      <c r="J248" s="92">
        <v>866024.50000000012</v>
      </c>
      <c r="K248" s="92">
        <v>979092.9</v>
      </c>
      <c r="L248" s="92">
        <v>830206.2</v>
      </c>
    </row>
    <row r="249" spans="1:12" x14ac:dyDescent="0.25">
      <c r="A249" s="579"/>
      <c r="B249" s="93" t="s">
        <v>4</v>
      </c>
      <c r="C249" s="92"/>
      <c r="D249" s="92">
        <f>C249</f>
        <v>0</v>
      </c>
      <c r="E249" s="92">
        <f t="shared" ref="E249:L249" si="259">D249</f>
        <v>0</v>
      </c>
      <c r="F249" s="92">
        <f t="shared" si="259"/>
        <v>0</v>
      </c>
      <c r="G249" s="92">
        <f t="shared" si="259"/>
        <v>0</v>
      </c>
      <c r="H249" s="92">
        <f t="shared" si="259"/>
        <v>0</v>
      </c>
      <c r="I249" s="92">
        <f t="shared" si="259"/>
        <v>0</v>
      </c>
      <c r="J249" s="92">
        <f t="shared" si="259"/>
        <v>0</v>
      </c>
      <c r="K249" s="92">
        <f t="shared" si="259"/>
        <v>0</v>
      </c>
      <c r="L249" s="92">
        <f t="shared" si="259"/>
        <v>0</v>
      </c>
    </row>
    <row r="250" spans="1:12" ht="30" outlineLevel="1" x14ac:dyDescent="0.25">
      <c r="A250" s="579"/>
      <c r="B250" s="100" t="s">
        <v>814</v>
      </c>
      <c r="C250" s="105">
        <v>6</v>
      </c>
      <c r="D250" s="94" t="s">
        <v>191</v>
      </c>
      <c r="E250" s="91" t="str">
        <f t="shared" ref="E250:K250" si="260">D250</f>
        <v>5</v>
      </c>
      <c r="F250" s="115">
        <v>6</v>
      </c>
      <c r="G250" s="115" t="s">
        <v>377</v>
      </c>
      <c r="H250" s="115" t="str">
        <f t="shared" si="260"/>
        <v>2</v>
      </c>
      <c r="I250" s="115" t="str">
        <f t="shared" si="260"/>
        <v>2</v>
      </c>
      <c r="J250" s="115" t="str">
        <f>I250</f>
        <v>2</v>
      </c>
      <c r="K250" s="115" t="str">
        <f t="shared" si="260"/>
        <v>2</v>
      </c>
      <c r="L250" s="198" t="s">
        <v>377</v>
      </c>
    </row>
    <row r="251" spans="1:12" ht="45" outlineLevel="1" x14ac:dyDescent="0.25">
      <c r="A251" s="579"/>
      <c r="B251" s="100" t="s">
        <v>815</v>
      </c>
      <c r="C251" s="105">
        <v>2</v>
      </c>
      <c r="D251" s="94" t="s">
        <v>374</v>
      </c>
      <c r="E251" s="91" t="str">
        <f t="shared" ref="E251:K251" si="261">D251</f>
        <v>1</v>
      </c>
      <c r="F251" s="115" t="s">
        <v>360</v>
      </c>
      <c r="G251" s="115" t="s">
        <v>360</v>
      </c>
      <c r="H251" s="115" t="str">
        <f t="shared" si="261"/>
        <v>-</v>
      </c>
      <c r="I251" s="115" t="str">
        <f t="shared" si="261"/>
        <v>-</v>
      </c>
      <c r="J251" s="115" t="str">
        <f>I251</f>
        <v>-</v>
      </c>
      <c r="K251" s="115" t="str">
        <f t="shared" si="261"/>
        <v>-</v>
      </c>
      <c r="L251" s="198" t="s">
        <v>360</v>
      </c>
    </row>
    <row r="252" spans="1:12" ht="45" outlineLevel="1" x14ac:dyDescent="0.25">
      <c r="A252" s="579"/>
      <c r="B252" s="100" t="s">
        <v>816</v>
      </c>
      <c r="C252" s="105">
        <v>10</v>
      </c>
      <c r="D252" s="114">
        <v>10</v>
      </c>
      <c r="E252" s="108">
        <f t="shared" ref="E252:K252" si="262">D252</f>
        <v>10</v>
      </c>
      <c r="F252" s="115">
        <v>22</v>
      </c>
      <c r="G252" s="115" t="s">
        <v>438</v>
      </c>
      <c r="H252" s="115">
        <v>24</v>
      </c>
      <c r="I252" s="115">
        <f t="shared" si="262"/>
        <v>24</v>
      </c>
      <c r="J252" s="115">
        <f>I252</f>
        <v>24</v>
      </c>
      <c r="K252" s="115">
        <f t="shared" si="262"/>
        <v>24</v>
      </c>
      <c r="L252" s="198" t="s">
        <v>430</v>
      </c>
    </row>
    <row r="253" spans="1:12" ht="30" outlineLevel="1" x14ac:dyDescent="0.25">
      <c r="A253" s="579"/>
      <c r="B253" s="100" t="s">
        <v>817</v>
      </c>
      <c r="C253" s="105">
        <v>6</v>
      </c>
      <c r="D253" s="94" t="s">
        <v>191</v>
      </c>
      <c r="E253" s="91" t="str">
        <f t="shared" ref="E253:K253" si="263">D253</f>
        <v>5</v>
      </c>
      <c r="F253" s="115">
        <v>15</v>
      </c>
      <c r="G253" s="115" t="s">
        <v>355</v>
      </c>
      <c r="H253" s="115" t="str">
        <f t="shared" si="263"/>
        <v>15</v>
      </c>
      <c r="I253" s="115" t="str">
        <f t="shared" si="263"/>
        <v>15</v>
      </c>
      <c r="J253" s="115" t="str">
        <f>I253</f>
        <v>15</v>
      </c>
      <c r="K253" s="115" t="str">
        <f t="shared" si="263"/>
        <v>15</v>
      </c>
      <c r="L253" s="198" t="s">
        <v>406</v>
      </c>
    </row>
    <row r="254" spans="1:12" s="95" customFormat="1" ht="14.25" x14ac:dyDescent="0.2">
      <c r="A254" s="576" t="s">
        <v>74</v>
      </c>
      <c r="B254" s="255" t="s">
        <v>1</v>
      </c>
      <c r="C254" s="89">
        <f>C255+C256</f>
        <v>832023.4</v>
      </c>
      <c r="D254" s="89">
        <f t="shared" ref="D254:L254" si="264">D255+D256</f>
        <v>832023.4</v>
      </c>
      <c r="E254" s="89">
        <f t="shared" si="264"/>
        <v>832023.4</v>
      </c>
      <c r="F254" s="89">
        <f t="shared" si="264"/>
        <v>832023.4</v>
      </c>
      <c r="G254" s="89">
        <f t="shared" si="264"/>
        <v>832023.4</v>
      </c>
      <c r="H254" s="89">
        <f t="shared" si="264"/>
        <v>832023.4</v>
      </c>
      <c r="I254" s="89">
        <f t="shared" si="264"/>
        <v>832023.4</v>
      </c>
      <c r="J254" s="89">
        <f t="shared" si="264"/>
        <v>832023.4</v>
      </c>
      <c r="K254" s="89">
        <f t="shared" si="264"/>
        <v>832023.4</v>
      </c>
      <c r="L254" s="89">
        <f t="shared" si="264"/>
        <v>832023.4</v>
      </c>
    </row>
    <row r="255" spans="1:12" x14ac:dyDescent="0.25">
      <c r="A255" s="577"/>
      <c r="B255" s="93" t="s">
        <v>3</v>
      </c>
      <c r="C255" s="92"/>
      <c r="D255" s="92">
        <f>C255</f>
        <v>0</v>
      </c>
      <c r="E255" s="92">
        <f t="shared" ref="E255:L255" si="265">D255</f>
        <v>0</v>
      </c>
      <c r="F255" s="92">
        <f t="shared" si="265"/>
        <v>0</v>
      </c>
      <c r="G255" s="92">
        <f t="shared" si="265"/>
        <v>0</v>
      </c>
      <c r="H255" s="92">
        <f t="shared" si="265"/>
        <v>0</v>
      </c>
      <c r="I255" s="92">
        <f t="shared" si="265"/>
        <v>0</v>
      </c>
      <c r="J255" s="92">
        <f t="shared" si="265"/>
        <v>0</v>
      </c>
      <c r="K255" s="92">
        <f t="shared" si="265"/>
        <v>0</v>
      </c>
      <c r="L255" s="92">
        <f t="shared" si="265"/>
        <v>0</v>
      </c>
    </row>
    <row r="256" spans="1:12" x14ac:dyDescent="0.25">
      <c r="A256" s="577"/>
      <c r="B256" s="93" t="s">
        <v>4</v>
      </c>
      <c r="C256" s="92">
        <v>832023.4</v>
      </c>
      <c r="D256" s="92">
        <f>C256</f>
        <v>832023.4</v>
      </c>
      <c r="E256" s="92">
        <f t="shared" ref="E256:L256" si="266">D256</f>
        <v>832023.4</v>
      </c>
      <c r="F256" s="92">
        <f t="shared" si="266"/>
        <v>832023.4</v>
      </c>
      <c r="G256" s="92">
        <v>832023.4</v>
      </c>
      <c r="H256" s="92">
        <f t="shared" si="266"/>
        <v>832023.4</v>
      </c>
      <c r="I256" s="92">
        <f t="shared" si="266"/>
        <v>832023.4</v>
      </c>
      <c r="J256" s="92">
        <f t="shared" si="266"/>
        <v>832023.4</v>
      </c>
      <c r="K256" s="92">
        <v>832023.4</v>
      </c>
      <c r="L256" s="92">
        <f t="shared" si="266"/>
        <v>832023.4</v>
      </c>
    </row>
    <row r="257" spans="1:12" ht="60" outlineLevel="1" x14ac:dyDescent="0.25">
      <c r="A257" s="578"/>
      <c r="B257" s="90" t="s">
        <v>818</v>
      </c>
      <c r="C257" s="104">
        <v>2</v>
      </c>
      <c r="D257" s="92">
        <f>C257</f>
        <v>2</v>
      </c>
      <c r="E257" s="91">
        <f t="shared" ref="E257:L257" si="267">D257</f>
        <v>2</v>
      </c>
      <c r="F257" s="92">
        <f t="shared" si="267"/>
        <v>2</v>
      </c>
      <c r="G257" s="92">
        <f t="shared" si="267"/>
        <v>2</v>
      </c>
      <c r="H257" s="92">
        <f t="shared" si="267"/>
        <v>2</v>
      </c>
      <c r="I257" s="92">
        <f t="shared" si="267"/>
        <v>2</v>
      </c>
      <c r="J257" s="92">
        <f>I257</f>
        <v>2</v>
      </c>
      <c r="K257" s="92">
        <f t="shared" si="267"/>
        <v>2</v>
      </c>
      <c r="L257" s="92">
        <f t="shared" si="267"/>
        <v>2</v>
      </c>
    </row>
    <row r="258" spans="1:12" s="95" customFormat="1" ht="14.25" x14ac:dyDescent="0.2">
      <c r="A258" s="576" t="s">
        <v>76</v>
      </c>
      <c r="B258" s="255" t="s">
        <v>1</v>
      </c>
      <c r="C258" s="89">
        <f>C259+C260</f>
        <v>218460.79999999999</v>
      </c>
      <c r="D258" s="89">
        <f t="shared" ref="D258:L258" si="268">D259+D260</f>
        <v>218460.79999999999</v>
      </c>
      <c r="E258" s="89">
        <f t="shared" si="268"/>
        <v>218460.79999999999</v>
      </c>
      <c r="F258" s="89">
        <f t="shared" si="268"/>
        <v>218460.79999999999</v>
      </c>
      <c r="G258" s="89">
        <f t="shared" si="268"/>
        <v>218460.79999999999</v>
      </c>
      <c r="H258" s="89">
        <f t="shared" si="268"/>
        <v>218460.79999999999</v>
      </c>
      <c r="I258" s="89">
        <f t="shared" si="268"/>
        <v>218460.79999999999</v>
      </c>
      <c r="J258" s="89">
        <f t="shared" si="268"/>
        <v>218460.79999999999</v>
      </c>
      <c r="K258" s="89">
        <f t="shared" si="268"/>
        <v>218460.79999999999</v>
      </c>
      <c r="L258" s="89">
        <f t="shared" si="268"/>
        <v>218460.79999999999</v>
      </c>
    </row>
    <row r="259" spans="1:12" x14ac:dyDescent="0.25">
      <c r="A259" s="577"/>
      <c r="B259" s="93" t="s">
        <v>3</v>
      </c>
      <c r="C259" s="92"/>
      <c r="D259" s="92">
        <f>C259</f>
        <v>0</v>
      </c>
      <c r="E259" s="92">
        <f t="shared" ref="E259:L259" si="269">D259</f>
        <v>0</v>
      </c>
      <c r="F259" s="92">
        <f t="shared" si="269"/>
        <v>0</v>
      </c>
      <c r="G259" s="92">
        <f t="shared" si="269"/>
        <v>0</v>
      </c>
      <c r="H259" s="92">
        <f t="shared" si="269"/>
        <v>0</v>
      </c>
      <c r="I259" s="92">
        <f t="shared" si="269"/>
        <v>0</v>
      </c>
      <c r="J259" s="92">
        <f t="shared" si="269"/>
        <v>0</v>
      </c>
      <c r="K259" s="92">
        <f t="shared" si="269"/>
        <v>0</v>
      </c>
      <c r="L259" s="92">
        <f t="shared" si="269"/>
        <v>0</v>
      </c>
    </row>
    <row r="260" spans="1:12" x14ac:dyDescent="0.25">
      <c r="A260" s="577"/>
      <c r="B260" s="93" t="s">
        <v>4</v>
      </c>
      <c r="C260" s="92">
        <v>218460.79999999999</v>
      </c>
      <c r="D260" s="92">
        <f>C260</f>
        <v>218460.79999999999</v>
      </c>
      <c r="E260" s="92">
        <f t="shared" ref="E260:L260" si="270">D260</f>
        <v>218460.79999999999</v>
      </c>
      <c r="F260" s="92">
        <f t="shared" si="270"/>
        <v>218460.79999999999</v>
      </c>
      <c r="G260" s="92">
        <v>218460.79999999999</v>
      </c>
      <c r="H260" s="92">
        <f t="shared" si="270"/>
        <v>218460.79999999999</v>
      </c>
      <c r="I260" s="92">
        <f t="shared" si="270"/>
        <v>218460.79999999999</v>
      </c>
      <c r="J260" s="92">
        <f t="shared" si="270"/>
        <v>218460.79999999999</v>
      </c>
      <c r="K260" s="92">
        <f t="shared" si="270"/>
        <v>218460.79999999999</v>
      </c>
      <c r="L260" s="92">
        <f t="shared" si="270"/>
        <v>218460.79999999999</v>
      </c>
    </row>
    <row r="261" spans="1:12" ht="45" outlineLevel="1" x14ac:dyDescent="0.25">
      <c r="A261" s="578"/>
      <c r="B261" s="90" t="s">
        <v>819</v>
      </c>
      <c r="C261" s="94">
        <v>5</v>
      </c>
      <c r="D261" s="92">
        <f>C261</f>
        <v>5</v>
      </c>
      <c r="E261" s="91">
        <f t="shared" ref="E261:L261" si="271">D261</f>
        <v>5</v>
      </c>
      <c r="F261" s="92">
        <f t="shared" si="271"/>
        <v>5</v>
      </c>
      <c r="G261" s="92">
        <f t="shared" si="271"/>
        <v>5</v>
      </c>
      <c r="H261" s="92">
        <f t="shared" si="271"/>
        <v>5</v>
      </c>
      <c r="I261" s="92">
        <f t="shared" si="271"/>
        <v>5</v>
      </c>
      <c r="J261" s="92">
        <f>I261</f>
        <v>5</v>
      </c>
      <c r="K261" s="92">
        <f t="shared" si="271"/>
        <v>5</v>
      </c>
      <c r="L261" s="92">
        <f t="shared" si="271"/>
        <v>5</v>
      </c>
    </row>
    <row r="262" spans="1:12" s="95" customFormat="1" ht="14.25" x14ac:dyDescent="0.2">
      <c r="A262" s="576" t="s">
        <v>72</v>
      </c>
      <c r="B262" s="255" t="s">
        <v>1</v>
      </c>
      <c r="C262" s="89">
        <f>C263+C264</f>
        <v>23753</v>
      </c>
      <c r="D262" s="89">
        <f t="shared" ref="D262:L262" si="272">D263+D264</f>
        <v>23753</v>
      </c>
      <c r="E262" s="89">
        <f t="shared" si="272"/>
        <v>78000</v>
      </c>
      <c r="F262" s="89">
        <f t="shared" si="272"/>
        <v>78000</v>
      </c>
      <c r="G262" s="89">
        <f t="shared" si="272"/>
        <v>57534.31</v>
      </c>
      <c r="H262" s="89">
        <f t="shared" si="272"/>
        <v>53121.350000000006</v>
      </c>
      <c r="I262" s="89">
        <f t="shared" si="272"/>
        <v>53121.350000000006</v>
      </c>
      <c r="J262" s="89">
        <f t="shared" si="272"/>
        <v>50335.380000000005</v>
      </c>
      <c r="K262" s="89">
        <f t="shared" si="272"/>
        <v>57534.31</v>
      </c>
      <c r="L262" s="89">
        <f t="shared" si="272"/>
        <v>50335.4</v>
      </c>
    </row>
    <row r="263" spans="1:12" x14ac:dyDescent="0.25">
      <c r="A263" s="577"/>
      <c r="B263" s="93" t="s">
        <v>3</v>
      </c>
      <c r="C263" s="92"/>
      <c r="D263" s="92">
        <f>C263</f>
        <v>0</v>
      </c>
      <c r="E263" s="92">
        <v>54247</v>
      </c>
      <c r="F263" s="92">
        <f t="shared" ref="F263" si="273">E263</f>
        <v>54247</v>
      </c>
      <c r="G263" s="92">
        <v>33781.31</v>
      </c>
      <c r="H263" s="92">
        <v>29368.350000000002</v>
      </c>
      <c r="I263" s="92">
        <v>29368.350000000002</v>
      </c>
      <c r="J263" s="92">
        <v>26582.38</v>
      </c>
      <c r="K263" s="92">
        <v>33781.31</v>
      </c>
      <c r="L263" s="92">
        <v>26582.400000000001</v>
      </c>
    </row>
    <row r="264" spans="1:12" x14ac:dyDescent="0.25">
      <c r="A264" s="577"/>
      <c r="B264" s="93" t="s">
        <v>4</v>
      </c>
      <c r="C264" s="92">
        <v>23753</v>
      </c>
      <c r="D264" s="92">
        <f>C264</f>
        <v>23753</v>
      </c>
      <c r="E264" s="92">
        <v>23753</v>
      </c>
      <c r="F264" s="92">
        <f t="shared" ref="F264" si="274">E264</f>
        <v>23753</v>
      </c>
      <c r="G264" s="92">
        <v>23753</v>
      </c>
      <c r="H264" s="92">
        <v>23753</v>
      </c>
      <c r="I264" s="92">
        <v>23753</v>
      </c>
      <c r="J264" s="92">
        <v>23753</v>
      </c>
      <c r="K264" s="92">
        <v>23753</v>
      </c>
      <c r="L264" s="92">
        <v>23753</v>
      </c>
    </row>
    <row r="265" spans="1:12" ht="45" outlineLevel="1" x14ac:dyDescent="0.25">
      <c r="A265" s="577"/>
      <c r="B265" s="101" t="s">
        <v>820</v>
      </c>
      <c r="C265" s="112" t="s">
        <v>360</v>
      </c>
      <c r="D265" s="92" t="str">
        <f>C265</f>
        <v>-</v>
      </c>
      <c r="E265" s="91" t="str">
        <f t="shared" ref="E265:L266" si="275">D265</f>
        <v>-</v>
      </c>
      <c r="F265" s="92" t="str">
        <f t="shared" si="275"/>
        <v>-</v>
      </c>
      <c r="G265" s="92" t="str">
        <f t="shared" si="275"/>
        <v>-</v>
      </c>
      <c r="H265" s="92" t="str">
        <f t="shared" si="275"/>
        <v>-</v>
      </c>
      <c r="I265" s="92" t="str">
        <f t="shared" si="275"/>
        <v>-</v>
      </c>
      <c r="J265" s="92" t="str">
        <f>I265</f>
        <v>-</v>
      </c>
      <c r="K265" s="92" t="str">
        <f t="shared" si="275"/>
        <v>-</v>
      </c>
      <c r="L265" s="92" t="str">
        <f t="shared" si="275"/>
        <v>-</v>
      </c>
    </row>
    <row r="266" spans="1:12" ht="45" outlineLevel="1" x14ac:dyDescent="0.25">
      <c r="A266" s="578"/>
      <c r="B266" s="101" t="s">
        <v>812</v>
      </c>
      <c r="C266" s="112">
        <v>12</v>
      </c>
      <c r="D266" s="92">
        <v>6</v>
      </c>
      <c r="E266" s="91">
        <f t="shared" si="275"/>
        <v>6</v>
      </c>
      <c r="F266" s="92">
        <f t="shared" si="275"/>
        <v>6</v>
      </c>
      <c r="G266" s="92">
        <f t="shared" si="275"/>
        <v>6</v>
      </c>
      <c r="H266" s="92">
        <f t="shared" si="275"/>
        <v>6</v>
      </c>
      <c r="I266" s="92">
        <f t="shared" si="275"/>
        <v>6</v>
      </c>
      <c r="J266" s="92">
        <f>I266</f>
        <v>6</v>
      </c>
      <c r="K266" s="92">
        <f t="shared" si="275"/>
        <v>6</v>
      </c>
      <c r="L266" s="92">
        <f t="shared" si="275"/>
        <v>6</v>
      </c>
    </row>
    <row r="267" spans="1:12" s="95" customFormat="1" ht="14.25" x14ac:dyDescent="0.2">
      <c r="A267" s="576" t="s">
        <v>70</v>
      </c>
      <c r="B267" s="255" t="s">
        <v>1</v>
      </c>
      <c r="C267" s="89">
        <f>C268+C269</f>
        <v>25000</v>
      </c>
      <c r="D267" s="89">
        <f t="shared" ref="D267:L267" si="276">D268+D269</f>
        <v>25000</v>
      </c>
      <c r="E267" s="89">
        <f t="shared" si="276"/>
        <v>4538.7999999999993</v>
      </c>
      <c r="F267" s="89">
        <f t="shared" si="276"/>
        <v>4538.7999999999993</v>
      </c>
      <c r="G267" s="89">
        <f t="shared" si="276"/>
        <v>4538.7999999999993</v>
      </c>
      <c r="H267" s="89">
        <f t="shared" si="276"/>
        <v>538.79999999999927</v>
      </c>
      <c r="I267" s="89">
        <f t="shared" si="276"/>
        <v>538.79999999999927</v>
      </c>
      <c r="J267" s="89">
        <f t="shared" si="276"/>
        <v>0.1</v>
      </c>
      <c r="K267" s="89">
        <f t="shared" si="276"/>
        <v>4538.7999999999993</v>
      </c>
      <c r="L267" s="89">
        <f t="shared" si="276"/>
        <v>0.1</v>
      </c>
    </row>
    <row r="268" spans="1:12" x14ac:dyDescent="0.25">
      <c r="A268" s="577"/>
      <c r="B268" s="93" t="s">
        <v>3</v>
      </c>
      <c r="C268" s="92">
        <v>25000</v>
      </c>
      <c r="D268" s="92">
        <f>C268</f>
        <v>25000</v>
      </c>
      <c r="E268" s="92">
        <v>4538.7999999999993</v>
      </c>
      <c r="F268" s="92">
        <f t="shared" ref="F268:I268" si="277">E268</f>
        <v>4538.7999999999993</v>
      </c>
      <c r="G268" s="92">
        <v>4538.7999999999993</v>
      </c>
      <c r="H268" s="92">
        <v>538.79999999999927</v>
      </c>
      <c r="I268" s="92">
        <f t="shared" si="277"/>
        <v>538.79999999999927</v>
      </c>
      <c r="J268" s="92">
        <v>0.1</v>
      </c>
      <c r="K268" s="92">
        <v>4538.7999999999993</v>
      </c>
      <c r="L268" s="92">
        <v>0.1</v>
      </c>
    </row>
    <row r="269" spans="1:12" x14ac:dyDescent="0.25">
      <c r="A269" s="577"/>
      <c r="B269" s="93" t="s">
        <v>4</v>
      </c>
      <c r="C269" s="92"/>
      <c r="D269" s="92"/>
      <c r="E269" s="92"/>
      <c r="F269" s="92"/>
      <c r="G269" s="92"/>
      <c r="H269" s="92"/>
      <c r="J269" s="92"/>
      <c r="K269" s="92"/>
      <c r="L269" s="92"/>
    </row>
    <row r="270" spans="1:12" ht="45" outlineLevel="1" x14ac:dyDescent="0.25">
      <c r="A270" s="577"/>
      <c r="B270" s="90" t="s">
        <v>821</v>
      </c>
      <c r="C270" s="112" t="s">
        <v>360</v>
      </c>
      <c r="D270" s="92" t="str">
        <f>C270</f>
        <v>-</v>
      </c>
      <c r="E270" s="91" t="str">
        <f t="shared" ref="E270:L270" si="278">D270</f>
        <v>-</v>
      </c>
      <c r="F270" s="92" t="str">
        <f t="shared" si="278"/>
        <v>-</v>
      </c>
      <c r="G270" s="92" t="str">
        <f t="shared" si="278"/>
        <v>-</v>
      </c>
      <c r="H270" s="92" t="str">
        <f t="shared" si="278"/>
        <v>-</v>
      </c>
      <c r="I270" s="92" t="str">
        <f t="shared" si="278"/>
        <v>-</v>
      </c>
      <c r="J270" s="92" t="str">
        <f>I270</f>
        <v>-</v>
      </c>
      <c r="K270" s="92" t="str">
        <f t="shared" si="278"/>
        <v>-</v>
      </c>
      <c r="L270" s="92" t="str">
        <f t="shared" si="278"/>
        <v>-</v>
      </c>
    </row>
    <row r="271" spans="1:12" ht="45" outlineLevel="1" x14ac:dyDescent="0.25">
      <c r="A271" s="578"/>
      <c r="B271" s="90" t="s">
        <v>822</v>
      </c>
      <c r="C271" s="112">
        <v>1</v>
      </c>
      <c r="D271" s="92">
        <f>C271</f>
        <v>1</v>
      </c>
      <c r="E271" s="91">
        <f t="shared" ref="E271:L271" si="279">D271</f>
        <v>1</v>
      </c>
      <c r="F271" s="92">
        <f t="shared" si="279"/>
        <v>1</v>
      </c>
      <c r="G271" s="92">
        <f t="shared" si="279"/>
        <v>1</v>
      </c>
      <c r="H271" s="92">
        <f t="shared" si="279"/>
        <v>1</v>
      </c>
      <c r="I271" s="92">
        <f t="shared" si="279"/>
        <v>1</v>
      </c>
      <c r="J271" s="92" t="s">
        <v>360</v>
      </c>
      <c r="K271" s="92" t="str">
        <f t="shared" si="279"/>
        <v>-</v>
      </c>
      <c r="L271" s="92" t="str">
        <f t="shared" si="279"/>
        <v>-</v>
      </c>
    </row>
    <row r="272" spans="1:12" s="95" customFormat="1" ht="14.25" x14ac:dyDescent="0.2">
      <c r="A272" s="576" t="s">
        <v>127</v>
      </c>
      <c r="B272" s="255" t="s">
        <v>1</v>
      </c>
      <c r="C272" s="89">
        <f t="shared" ref="C272" si="280">C273+C274</f>
        <v>16964142.800000001</v>
      </c>
      <c r="D272" s="89">
        <f t="shared" ref="D272:L272" si="281">D273+D274</f>
        <v>16819936</v>
      </c>
      <c r="E272" s="89">
        <f t="shared" si="281"/>
        <v>16819936</v>
      </c>
      <c r="F272" s="89">
        <f t="shared" si="281"/>
        <v>16819936</v>
      </c>
      <c r="G272" s="89">
        <f t="shared" si="281"/>
        <v>16819936</v>
      </c>
      <c r="H272" s="89">
        <f t="shared" si="281"/>
        <v>17067442.300000001</v>
      </c>
      <c r="I272" s="89">
        <f t="shared" si="281"/>
        <v>17067442.300000001</v>
      </c>
      <c r="J272" s="89">
        <f t="shared" si="281"/>
        <v>17067442.300000001</v>
      </c>
      <c r="K272" s="89">
        <f t="shared" si="281"/>
        <v>16819936</v>
      </c>
      <c r="L272" s="89">
        <f t="shared" si="281"/>
        <v>17067442.300000001</v>
      </c>
    </row>
    <row r="273" spans="1:12" x14ac:dyDescent="0.25">
      <c r="A273" s="577"/>
      <c r="B273" s="93" t="s">
        <v>3</v>
      </c>
      <c r="C273" s="92">
        <f>C277</f>
        <v>16964142.800000001</v>
      </c>
      <c r="D273" s="92">
        <f t="shared" ref="D273:L273" si="282">D277</f>
        <v>16819936</v>
      </c>
      <c r="E273" s="92">
        <f t="shared" si="282"/>
        <v>16819936</v>
      </c>
      <c r="F273" s="92">
        <f t="shared" si="282"/>
        <v>16819936</v>
      </c>
      <c r="G273" s="92">
        <f t="shared" si="282"/>
        <v>16819936</v>
      </c>
      <c r="H273" s="92">
        <f t="shared" si="282"/>
        <v>16819936</v>
      </c>
      <c r="I273" s="92">
        <f t="shared" si="282"/>
        <v>16819936</v>
      </c>
      <c r="J273" s="92">
        <f t="shared" si="282"/>
        <v>16819936</v>
      </c>
      <c r="K273" s="92">
        <f t="shared" si="282"/>
        <v>16819936</v>
      </c>
      <c r="L273" s="92">
        <f t="shared" si="282"/>
        <v>16819936</v>
      </c>
    </row>
    <row r="274" spans="1:12" x14ac:dyDescent="0.25">
      <c r="A274" s="577"/>
      <c r="B274" s="93" t="s">
        <v>4</v>
      </c>
      <c r="C274" s="92"/>
      <c r="D274" s="92"/>
      <c r="E274" s="92"/>
      <c r="F274" s="92"/>
      <c r="G274" s="92"/>
      <c r="H274" s="92">
        <f>H283</f>
        <v>247506.3</v>
      </c>
      <c r="I274" s="92">
        <f t="shared" ref="I274:L274" si="283">I283</f>
        <v>247506.3</v>
      </c>
      <c r="J274" s="92">
        <f t="shared" si="283"/>
        <v>247506.3</v>
      </c>
      <c r="K274" s="92">
        <f t="shared" si="283"/>
        <v>0</v>
      </c>
      <c r="L274" s="92">
        <f t="shared" si="283"/>
        <v>247506.3</v>
      </c>
    </row>
    <row r="275" spans="1:12" ht="45" outlineLevel="1" x14ac:dyDescent="0.25">
      <c r="A275" s="578"/>
      <c r="B275" s="90" t="s">
        <v>823</v>
      </c>
      <c r="C275" s="94">
        <v>100</v>
      </c>
      <c r="D275" s="92">
        <f>C275</f>
        <v>100</v>
      </c>
      <c r="E275" s="91">
        <f t="shared" ref="E275:L275" si="284">D275</f>
        <v>100</v>
      </c>
      <c r="F275" s="92">
        <f t="shared" si="284"/>
        <v>100</v>
      </c>
      <c r="G275" s="92">
        <f t="shared" si="284"/>
        <v>100</v>
      </c>
      <c r="H275" s="92">
        <f t="shared" si="284"/>
        <v>100</v>
      </c>
      <c r="I275" s="92">
        <f t="shared" si="284"/>
        <v>100</v>
      </c>
      <c r="J275" s="92">
        <f>I275</f>
        <v>100</v>
      </c>
      <c r="K275" s="92">
        <f t="shared" si="284"/>
        <v>100</v>
      </c>
      <c r="L275" s="92">
        <f t="shared" si="284"/>
        <v>100</v>
      </c>
    </row>
    <row r="276" spans="1:12" s="95" customFormat="1" ht="14.25" x14ac:dyDescent="0.2">
      <c r="A276" s="576" t="s">
        <v>129</v>
      </c>
      <c r="B276" s="255" t="s">
        <v>1</v>
      </c>
      <c r="C276" s="89">
        <f>C277+C278</f>
        <v>16964142.800000001</v>
      </c>
      <c r="D276" s="89">
        <f t="shared" ref="D276:L276" si="285">D277+D278</f>
        <v>16819936</v>
      </c>
      <c r="E276" s="89">
        <f t="shared" si="285"/>
        <v>16819936</v>
      </c>
      <c r="F276" s="89">
        <f t="shared" si="285"/>
        <v>16819936</v>
      </c>
      <c r="G276" s="89">
        <f t="shared" si="285"/>
        <v>16819936</v>
      </c>
      <c r="H276" s="89">
        <f t="shared" si="285"/>
        <v>16819936</v>
      </c>
      <c r="I276" s="89">
        <f t="shared" si="285"/>
        <v>16819936</v>
      </c>
      <c r="J276" s="89">
        <f t="shared" si="285"/>
        <v>16819936</v>
      </c>
      <c r="K276" s="89">
        <f t="shared" si="285"/>
        <v>16819936</v>
      </c>
      <c r="L276" s="89">
        <f t="shared" si="285"/>
        <v>16819936</v>
      </c>
    </row>
    <row r="277" spans="1:12" x14ac:dyDescent="0.25">
      <c r="A277" s="577"/>
      <c r="B277" s="93" t="s">
        <v>3</v>
      </c>
      <c r="C277" s="92">
        <v>16964142.800000001</v>
      </c>
      <c r="D277" s="92">
        <v>16819936</v>
      </c>
      <c r="E277" s="92">
        <f t="shared" ref="E277:L277" si="286">D277</f>
        <v>16819936</v>
      </c>
      <c r="F277" s="92">
        <f t="shared" si="286"/>
        <v>16819936</v>
      </c>
      <c r="G277" s="92">
        <f t="shared" si="286"/>
        <v>16819936</v>
      </c>
      <c r="H277" s="92">
        <f t="shared" si="286"/>
        <v>16819936</v>
      </c>
      <c r="I277" s="92">
        <f t="shared" si="286"/>
        <v>16819936</v>
      </c>
      <c r="J277" s="92">
        <f t="shared" si="286"/>
        <v>16819936</v>
      </c>
      <c r="K277" s="92">
        <f t="shared" si="286"/>
        <v>16819936</v>
      </c>
      <c r="L277" s="92">
        <f t="shared" si="286"/>
        <v>16819936</v>
      </c>
    </row>
    <row r="278" spans="1:12" x14ac:dyDescent="0.25">
      <c r="A278" s="577"/>
      <c r="B278" s="93" t="s">
        <v>4</v>
      </c>
      <c r="C278" s="92"/>
      <c r="D278" s="92"/>
      <c r="E278" s="92"/>
      <c r="F278" s="92"/>
      <c r="G278" s="92"/>
      <c r="H278" s="92"/>
      <c r="I278" s="92"/>
      <c r="J278" s="92"/>
      <c r="K278" s="92"/>
      <c r="L278" s="92"/>
    </row>
    <row r="279" spans="1:12" ht="15.75" outlineLevel="1" x14ac:dyDescent="0.25">
      <c r="A279" s="577"/>
      <c r="B279" s="93" t="s">
        <v>824</v>
      </c>
      <c r="C279" s="104" t="s">
        <v>228</v>
      </c>
      <c r="D279" s="92" t="str">
        <f>C279</f>
        <v>100</v>
      </c>
      <c r="E279" s="91" t="str">
        <f t="shared" ref="E279:L279" si="287">D279</f>
        <v>100</v>
      </c>
      <c r="F279" s="92" t="str">
        <f t="shared" si="287"/>
        <v>100</v>
      </c>
      <c r="G279" s="92" t="str">
        <f t="shared" si="287"/>
        <v>100</v>
      </c>
      <c r="H279" s="92" t="str">
        <f t="shared" si="287"/>
        <v>100</v>
      </c>
      <c r="I279" s="92" t="str">
        <f t="shared" si="287"/>
        <v>100</v>
      </c>
      <c r="J279" s="92" t="str">
        <f>I279</f>
        <v>100</v>
      </c>
      <c r="K279" s="92" t="str">
        <f t="shared" si="287"/>
        <v>100</v>
      </c>
      <c r="L279" s="92" t="str">
        <f t="shared" si="287"/>
        <v>100</v>
      </c>
    </row>
    <row r="280" spans="1:12" ht="30" outlineLevel="1" x14ac:dyDescent="0.25">
      <c r="A280" s="577"/>
      <c r="B280" s="93" t="s">
        <v>825</v>
      </c>
      <c r="C280" s="113">
        <v>1480563</v>
      </c>
      <c r="D280" s="92">
        <f>C280</f>
        <v>1480563</v>
      </c>
      <c r="E280" s="91">
        <f t="shared" ref="E280:L280" si="288">D280</f>
        <v>1480563</v>
      </c>
      <c r="F280" s="92">
        <f t="shared" si="288"/>
        <v>1480563</v>
      </c>
      <c r="G280" s="92">
        <f t="shared" si="288"/>
        <v>1480563</v>
      </c>
      <c r="H280" s="92">
        <f t="shared" si="288"/>
        <v>1480563</v>
      </c>
      <c r="I280" s="92">
        <f t="shared" si="288"/>
        <v>1480563</v>
      </c>
      <c r="J280" s="92">
        <f>I280</f>
        <v>1480563</v>
      </c>
      <c r="K280" s="92">
        <f t="shared" si="288"/>
        <v>1480563</v>
      </c>
      <c r="L280" s="92">
        <f t="shared" si="288"/>
        <v>1480563</v>
      </c>
    </row>
    <row r="281" spans="1:12" x14ac:dyDescent="0.25">
      <c r="A281" s="576" t="s">
        <v>304</v>
      </c>
      <c r="B281" s="255" t="s">
        <v>1</v>
      </c>
      <c r="C281" s="89">
        <f>C282+C283</f>
        <v>0</v>
      </c>
      <c r="D281" s="89">
        <f t="shared" ref="D281:L281" si="289">D282+D283</f>
        <v>0</v>
      </c>
      <c r="E281" s="89">
        <f t="shared" si="289"/>
        <v>0</v>
      </c>
      <c r="F281" s="89">
        <f t="shared" si="289"/>
        <v>0</v>
      </c>
      <c r="G281" s="89">
        <f t="shared" si="289"/>
        <v>0</v>
      </c>
      <c r="H281" s="89">
        <f t="shared" si="289"/>
        <v>247506.3</v>
      </c>
      <c r="I281" s="89">
        <f t="shared" si="289"/>
        <v>247506.3</v>
      </c>
      <c r="J281" s="89">
        <f t="shared" si="289"/>
        <v>247506.3</v>
      </c>
      <c r="K281" s="89">
        <f t="shared" si="289"/>
        <v>0</v>
      </c>
      <c r="L281" s="89">
        <f t="shared" si="289"/>
        <v>247506.3</v>
      </c>
    </row>
    <row r="282" spans="1:12" x14ac:dyDescent="0.25">
      <c r="A282" s="577"/>
      <c r="B282" s="93" t="s">
        <v>3</v>
      </c>
      <c r="C282" s="92"/>
      <c r="D282" s="92"/>
      <c r="E282" s="92"/>
      <c r="F282" s="92"/>
      <c r="G282" s="92"/>
      <c r="H282" s="92"/>
      <c r="I282" s="92"/>
      <c r="J282" s="92"/>
      <c r="K282" s="92"/>
      <c r="L282" s="92"/>
    </row>
    <row r="283" spans="1:12" x14ac:dyDescent="0.25">
      <c r="A283" s="577"/>
      <c r="B283" s="93" t="s">
        <v>4</v>
      </c>
      <c r="C283" s="92"/>
      <c r="D283" s="92"/>
      <c r="E283" s="92"/>
      <c r="F283" s="92"/>
      <c r="G283" s="92"/>
      <c r="H283" s="92">
        <v>247506.3</v>
      </c>
      <c r="I283" s="92">
        <f>H283</f>
        <v>247506.3</v>
      </c>
      <c r="J283" s="92">
        <f>I283</f>
        <v>247506.3</v>
      </c>
      <c r="K283" s="92">
        <v>0</v>
      </c>
      <c r="L283" s="92">
        <f>J283</f>
        <v>247506.3</v>
      </c>
    </row>
    <row r="284" spans="1:12" ht="15.75" outlineLevel="1" x14ac:dyDescent="0.25">
      <c r="A284" s="578"/>
      <c r="B284" s="93" t="s">
        <v>600</v>
      </c>
      <c r="C284" s="102">
        <v>3.7</v>
      </c>
      <c r="D284" s="92">
        <f>C284</f>
        <v>3.7</v>
      </c>
      <c r="E284" s="91">
        <f t="shared" ref="E284:L284" si="290">D284</f>
        <v>3.7</v>
      </c>
      <c r="F284" s="92">
        <f t="shared" si="290"/>
        <v>3.7</v>
      </c>
      <c r="G284" s="92">
        <f t="shared" si="290"/>
        <v>3.7</v>
      </c>
      <c r="H284" s="92">
        <f t="shared" si="290"/>
        <v>3.7</v>
      </c>
      <c r="I284" s="92">
        <f t="shared" si="290"/>
        <v>3.7</v>
      </c>
      <c r="J284" s="92">
        <f>I284</f>
        <v>3.7</v>
      </c>
      <c r="K284" s="92">
        <f t="shared" si="290"/>
        <v>3.7</v>
      </c>
      <c r="L284" s="92">
        <f t="shared" si="290"/>
        <v>3.7</v>
      </c>
    </row>
    <row r="285" spans="1:12" x14ac:dyDescent="0.25">
      <c r="A285" s="576" t="s">
        <v>310</v>
      </c>
      <c r="B285" s="255" t="s">
        <v>1</v>
      </c>
      <c r="C285" s="89">
        <f>C286+C287</f>
        <v>0</v>
      </c>
      <c r="D285" s="89">
        <f t="shared" ref="D285:L285" si="291">D286+D287</f>
        <v>0</v>
      </c>
      <c r="E285" s="89">
        <f t="shared" si="291"/>
        <v>0</v>
      </c>
      <c r="F285" s="89">
        <f t="shared" si="291"/>
        <v>0</v>
      </c>
      <c r="G285" s="89">
        <f t="shared" si="291"/>
        <v>0</v>
      </c>
      <c r="H285" s="89">
        <f t="shared" si="291"/>
        <v>0</v>
      </c>
      <c r="I285" s="89">
        <f t="shared" si="291"/>
        <v>0</v>
      </c>
      <c r="J285" s="89">
        <f t="shared" si="291"/>
        <v>0</v>
      </c>
      <c r="K285" s="89">
        <f t="shared" si="291"/>
        <v>0</v>
      </c>
      <c r="L285" s="89">
        <f t="shared" si="291"/>
        <v>0</v>
      </c>
    </row>
    <row r="286" spans="1:12" x14ac:dyDescent="0.25">
      <c r="A286" s="577"/>
      <c r="B286" s="93" t="s">
        <v>3</v>
      </c>
      <c r="C286" s="92"/>
      <c r="D286" s="92"/>
      <c r="E286" s="92"/>
      <c r="F286" s="92"/>
      <c r="G286" s="92"/>
      <c r="H286" s="92"/>
      <c r="I286" s="92"/>
      <c r="J286" s="92"/>
      <c r="K286" s="92"/>
      <c r="L286" s="92"/>
    </row>
    <row r="287" spans="1:12" x14ac:dyDescent="0.25">
      <c r="A287" s="577"/>
      <c r="B287" s="93" t="s">
        <v>4</v>
      </c>
      <c r="C287" s="92"/>
      <c r="D287" s="92"/>
      <c r="E287" s="92"/>
      <c r="F287" s="92"/>
      <c r="G287" s="92"/>
      <c r="H287" s="92"/>
      <c r="I287" s="92"/>
      <c r="J287" s="92"/>
      <c r="K287" s="92"/>
      <c r="L287" s="92"/>
    </row>
    <row r="288" spans="1:12" ht="60" outlineLevel="1" x14ac:dyDescent="0.25">
      <c r="A288" s="578"/>
      <c r="B288" s="93" t="s">
        <v>602</v>
      </c>
      <c r="C288" s="258">
        <v>63</v>
      </c>
      <c r="D288" s="258">
        <f>C288</f>
        <v>63</v>
      </c>
      <c r="E288" s="258">
        <f t="shared" ref="E288:L288" si="292">D288</f>
        <v>63</v>
      </c>
      <c r="F288" s="258">
        <f t="shared" si="292"/>
        <v>63</v>
      </c>
      <c r="G288" s="258">
        <f t="shared" si="292"/>
        <v>63</v>
      </c>
      <c r="H288" s="258">
        <f t="shared" si="292"/>
        <v>63</v>
      </c>
      <c r="I288" s="258">
        <f t="shared" si="292"/>
        <v>63</v>
      </c>
      <c r="J288" s="258">
        <f>I288</f>
        <v>63</v>
      </c>
      <c r="K288" s="258">
        <f t="shared" si="292"/>
        <v>63</v>
      </c>
      <c r="L288" s="258">
        <f t="shared" si="292"/>
        <v>63</v>
      </c>
    </row>
  </sheetData>
  <autoFilter ref="A5:L288"/>
  <mergeCells count="46">
    <mergeCell ref="A7:A25"/>
    <mergeCell ref="A86:A92"/>
    <mergeCell ref="A129:A132"/>
    <mergeCell ref="A133:A136"/>
    <mergeCell ref="A2:L2"/>
    <mergeCell ref="A3:L3"/>
    <mergeCell ref="A4:A5"/>
    <mergeCell ref="B4:B5"/>
    <mergeCell ref="C4:L4"/>
    <mergeCell ref="A110:A113"/>
    <mergeCell ref="A26:A80"/>
    <mergeCell ref="A81:A85"/>
    <mergeCell ref="A93:A96"/>
    <mergeCell ref="A97:A100"/>
    <mergeCell ref="A101:A104"/>
    <mergeCell ref="A105:A109"/>
    <mergeCell ref="A184:A192"/>
    <mergeCell ref="A114:A117"/>
    <mergeCell ref="A118:A124"/>
    <mergeCell ref="A125:A128"/>
    <mergeCell ref="A137:A143"/>
    <mergeCell ref="A144:A155"/>
    <mergeCell ref="A156:A161"/>
    <mergeCell ref="A162:A166"/>
    <mergeCell ref="A167:A170"/>
    <mergeCell ref="A171:A175"/>
    <mergeCell ref="A176:A179"/>
    <mergeCell ref="A180:A183"/>
    <mergeCell ref="A247:A253"/>
    <mergeCell ref="A193:A198"/>
    <mergeCell ref="A199:A208"/>
    <mergeCell ref="A209:A213"/>
    <mergeCell ref="A214:A219"/>
    <mergeCell ref="A220:A224"/>
    <mergeCell ref="A225:A230"/>
    <mergeCell ref="A231:A238"/>
    <mergeCell ref="A239:A242"/>
    <mergeCell ref="A243:A246"/>
    <mergeCell ref="A281:A284"/>
    <mergeCell ref="A285:A288"/>
    <mergeCell ref="A254:A257"/>
    <mergeCell ref="A258:A261"/>
    <mergeCell ref="A262:A266"/>
    <mergeCell ref="A267:A271"/>
    <mergeCell ref="A272:A275"/>
    <mergeCell ref="A276:A280"/>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Отчет по целевым показателям</vt:lpstr>
      <vt:lpstr>Отчет по плану мероприятий</vt:lpstr>
      <vt:lpstr>Объекты кап.строительства</vt:lpstr>
      <vt:lpstr>Инф-я о реализации в МО</vt:lpstr>
      <vt:lpstr>Направления и объемы фин-я</vt:lpstr>
      <vt:lpstr>СОНКО</vt:lpstr>
      <vt:lpstr>Информация к пояснительной </vt:lpstr>
      <vt:lpstr>'Отчет по плану мероприятий'!Область_печати</vt:lpstr>
      <vt:lpstr>'Отчет по целевым показателям'!Область_печати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Дарья В. Ильина</dc:creator>
  <dc:description>POI HSSF rep:2.46.0.90</dc:description>
  <cp:lastModifiedBy>Екатерина С. Пакулова</cp:lastModifiedBy>
  <cp:lastPrinted>2021-04-01T07:24:00Z</cp:lastPrinted>
  <dcterms:created xsi:type="dcterms:W3CDTF">2018-09-05T09:41:28Z</dcterms:created>
  <dcterms:modified xsi:type="dcterms:W3CDTF">2021-11-03T03:49:46Z</dcterms:modified>
</cp:coreProperties>
</file>