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8100" windowHeight="1170"/>
  </bookViews>
  <sheets>
    <sheet name="план мероприятий 2021 год" sheetId="15" r:id="rId1"/>
    <sheet name="10 прил" sheetId="22" state="hidden" r:id="rId2"/>
    <sheet name="Кураторы-верно" sheetId="12" state="hidden" r:id="rId3"/>
    <sheet name="10 прил-посл ред" sheetId="23" state="hidden" r:id="rId4"/>
  </sheets>
  <externalReferences>
    <externalReference r:id="rId5"/>
    <externalReference r:id="rId6"/>
  </externalReferences>
  <definedNames>
    <definedName name="_xlnm._FilterDatabase" localSheetId="1" hidden="1">'10 прил'!$B$15:$K$781</definedName>
    <definedName name="_xlnm._FilterDatabase" localSheetId="2" hidden="1">'Кураторы-верно'!$A$1:$B$26</definedName>
    <definedName name="_xlnm._FilterDatabase" localSheetId="0" hidden="1">'план мероприятий 2021 год'!$A$16:$Q$371</definedName>
    <definedName name="BossProviderVariable?_16db8218_a075_456c_880d_092538e5839a" hidden="1">"25_01_2006"</definedName>
    <definedName name="BossProviderVariable?_7b1d292c_a1f0_4eb0_922a_9486a01564b5" hidden="1">"25_01_2006"</definedName>
    <definedName name="_xlnm.Print_Area" localSheetId="1">'10 прил'!$A$1:$L$781</definedName>
    <definedName name="_xlnm.Print_Area" localSheetId="0">'план мероприятий 2021 год'!$A$1:$I$377</definedName>
  </definedNames>
  <calcPr calcId="144525"/>
</workbook>
</file>

<file path=xl/calcChain.xml><?xml version="1.0" encoding="utf-8"?>
<calcChain xmlns="http://schemas.openxmlformats.org/spreadsheetml/2006/main">
  <c r="I781" i="22" l="1"/>
  <c r="J781" i="22" s="1"/>
  <c r="J777" i="22" s="1"/>
  <c r="E781" i="22"/>
  <c r="E777" i="22" s="1"/>
  <c r="H777" i="22"/>
  <c r="G777" i="22"/>
  <c r="H776" i="22"/>
  <c r="I776" i="22" s="1"/>
  <c r="G776" i="22"/>
  <c r="G771" i="22" s="1"/>
  <c r="I766" i="22"/>
  <c r="J766" i="22" s="1"/>
  <c r="H762" i="22"/>
  <c r="G762" i="22"/>
  <c r="E762" i="22"/>
  <c r="J753" i="22"/>
  <c r="I753" i="22"/>
  <c r="I748" i="22" s="1"/>
  <c r="H753" i="22"/>
  <c r="H748" i="22" s="1"/>
  <c r="G753" i="22"/>
  <c r="E753" i="22"/>
  <c r="E748" i="22" s="1"/>
  <c r="E743" i="22" s="1"/>
  <c r="E728" i="22"/>
  <c r="J713" i="22"/>
  <c r="J712" i="22" s="1"/>
  <c r="I713" i="22"/>
  <c r="I708" i="22" s="1"/>
  <c r="I483" i="22" s="1"/>
  <c r="E713" i="22"/>
  <c r="E712" i="22" s="1"/>
  <c r="H712" i="22"/>
  <c r="G712" i="22"/>
  <c r="H708" i="22"/>
  <c r="H483" i="22" s="1"/>
  <c r="H482" i="22" s="1"/>
  <c r="G708" i="22"/>
  <c r="G483" i="22" s="1"/>
  <c r="G482" i="22" s="1"/>
  <c r="E703" i="22"/>
  <c r="E693" i="22"/>
  <c r="E692" i="22" s="1"/>
  <c r="E682" i="22"/>
  <c r="E674" i="22"/>
  <c r="E664" i="22" s="1"/>
  <c r="E669" i="22"/>
  <c r="E659" i="22" s="1"/>
  <c r="E668" i="22"/>
  <c r="H649" i="22"/>
  <c r="H644" i="22" s="1"/>
  <c r="G649" i="22"/>
  <c r="G644" i="22" s="1"/>
  <c r="E649" i="22"/>
  <c r="E644" i="22" s="1"/>
  <c r="E648" i="22"/>
  <c r="H634" i="22"/>
  <c r="G634" i="22"/>
  <c r="G624" i="22" s="1"/>
  <c r="G619" i="22" s="1"/>
  <c r="G617" i="22" s="1"/>
  <c r="E634" i="22"/>
  <c r="H608" i="22"/>
  <c r="H607" i="22" s="1"/>
  <c r="G608" i="22"/>
  <c r="G607" i="22" s="1"/>
  <c r="E567" i="22"/>
  <c r="E562" i="22"/>
  <c r="J558" i="22"/>
  <c r="J557" i="22" s="1"/>
  <c r="I558" i="22"/>
  <c r="I557" i="22" s="1"/>
  <c r="H558" i="22"/>
  <c r="H557" i="22" s="1"/>
  <c r="G558" i="22"/>
  <c r="G557" i="22" s="1"/>
  <c r="E558" i="22"/>
  <c r="E557" i="22" s="1"/>
  <c r="J553" i="22"/>
  <c r="J552" i="22" s="1"/>
  <c r="I553" i="22"/>
  <c r="I552" i="22" s="1"/>
  <c r="H553" i="22"/>
  <c r="H552" i="22" s="1"/>
  <c r="G553" i="22"/>
  <c r="G552" i="22" s="1"/>
  <c r="E553" i="22"/>
  <c r="E552" i="22" s="1"/>
  <c r="J548" i="22"/>
  <c r="I548" i="22"/>
  <c r="I547" i="22" s="1"/>
  <c r="H548" i="22"/>
  <c r="H547" i="22" s="1"/>
  <c r="G548" i="22"/>
  <c r="G547" i="22" s="1"/>
  <c r="E548" i="22"/>
  <c r="E547" i="22" s="1"/>
  <c r="J542" i="22"/>
  <c r="I542" i="22"/>
  <c r="H542" i="22"/>
  <c r="G542" i="22"/>
  <c r="E542" i="22"/>
  <c r="J538" i="22"/>
  <c r="J537" i="22" s="1"/>
  <c r="I538" i="22"/>
  <c r="I537" i="22" s="1"/>
  <c r="H538" i="22"/>
  <c r="H537" i="22" s="1"/>
  <c r="G538" i="22"/>
  <c r="G537" i="22" s="1"/>
  <c r="E538" i="22"/>
  <c r="E537" i="22" s="1"/>
  <c r="J533" i="22"/>
  <c r="J532" i="22" s="1"/>
  <c r="I533" i="22"/>
  <c r="I532" i="22" s="1"/>
  <c r="H533" i="22"/>
  <c r="H532" i="22" s="1"/>
  <c r="G533" i="22"/>
  <c r="G532" i="22" s="1"/>
  <c r="E533" i="22"/>
  <c r="E532" i="22" s="1"/>
  <c r="J528" i="22"/>
  <c r="J527" i="22" s="1"/>
  <c r="I528" i="22"/>
  <c r="I527" i="22" s="1"/>
  <c r="H528" i="22"/>
  <c r="H527" i="22" s="1"/>
  <c r="G528" i="22"/>
  <c r="G527" i="22" s="1"/>
  <c r="E528" i="22"/>
  <c r="E527" i="22" s="1"/>
  <c r="J523" i="22"/>
  <c r="J522" i="22" s="1"/>
  <c r="I523" i="22"/>
  <c r="I522" i="22" s="1"/>
  <c r="H523" i="22"/>
  <c r="H522" i="22" s="1"/>
  <c r="G523" i="22"/>
  <c r="G522" i="22" s="1"/>
  <c r="E523" i="22"/>
  <c r="E522" i="22" s="1"/>
  <c r="J518" i="22"/>
  <c r="J517" i="22" s="1"/>
  <c r="I518" i="22"/>
  <c r="I517" i="22" s="1"/>
  <c r="H518" i="22"/>
  <c r="H517" i="22" s="1"/>
  <c r="G518" i="22"/>
  <c r="G517" i="22" s="1"/>
  <c r="E518" i="22"/>
  <c r="E512" i="22"/>
  <c r="E507" i="22"/>
  <c r="E502" i="22"/>
  <c r="J498" i="22"/>
  <c r="J497" i="22" s="1"/>
  <c r="I498" i="22"/>
  <c r="I497" i="22" s="1"/>
  <c r="H498" i="22"/>
  <c r="H497" i="22" s="1"/>
  <c r="G498" i="22"/>
  <c r="G497" i="22" s="1"/>
  <c r="E498" i="22"/>
  <c r="E497" i="22" s="1"/>
  <c r="J494" i="22"/>
  <c r="J479" i="22" s="1"/>
  <c r="J474" i="22" s="1"/>
  <c r="I494" i="22"/>
  <c r="I479" i="22" s="1"/>
  <c r="I474" i="22" s="1"/>
  <c r="H494" i="22"/>
  <c r="G494" i="22"/>
  <c r="E494" i="22"/>
  <c r="H469" i="22"/>
  <c r="H464" i="22" s="1"/>
  <c r="G469" i="22"/>
  <c r="G464" i="22" s="1"/>
  <c r="E469" i="22"/>
  <c r="E464" i="22" s="1"/>
  <c r="E444" i="22" s="1"/>
  <c r="E439" i="22" s="1"/>
  <c r="H468" i="22"/>
  <c r="H463" i="22" s="1"/>
  <c r="G468" i="22"/>
  <c r="G463" i="22" s="1"/>
  <c r="E468" i="22"/>
  <c r="E463" i="22" s="1"/>
  <c r="J458" i="22"/>
  <c r="J457" i="22" s="1"/>
  <c r="I458" i="22"/>
  <c r="H458" i="22"/>
  <c r="H457" i="22" s="1"/>
  <c r="G458" i="22"/>
  <c r="G457" i="22" s="1"/>
  <c r="E458" i="22"/>
  <c r="E457" i="22" s="1"/>
  <c r="J453" i="22"/>
  <c r="I453" i="22"/>
  <c r="I452" i="22" s="1"/>
  <c r="H453" i="22"/>
  <c r="H452" i="22" s="1"/>
  <c r="G453" i="22"/>
  <c r="G452" i="22" s="1"/>
  <c r="E453" i="22"/>
  <c r="E452" i="22" s="1"/>
  <c r="E427" i="22"/>
  <c r="J423" i="22"/>
  <c r="J422" i="22" s="1"/>
  <c r="I423" i="22"/>
  <c r="H423" i="22"/>
  <c r="H422" i="22" s="1"/>
  <c r="G423" i="22"/>
  <c r="G422" i="22" s="1"/>
  <c r="E423" i="22"/>
  <c r="J418" i="22"/>
  <c r="J417" i="22" s="1"/>
  <c r="I418" i="22"/>
  <c r="I417" i="22" s="1"/>
  <c r="H418" i="22"/>
  <c r="G418" i="22"/>
  <c r="E418" i="22"/>
  <c r="E417" i="22" s="1"/>
  <c r="E416" i="22"/>
  <c r="E406" i="22" s="1"/>
  <c r="J398" i="22"/>
  <c r="J397" i="22" s="1"/>
  <c r="I398" i="22"/>
  <c r="I397" i="22" s="1"/>
  <c r="H398" i="22"/>
  <c r="G398" i="22"/>
  <c r="J393" i="22"/>
  <c r="J392" i="22" s="1"/>
  <c r="I393" i="22"/>
  <c r="I392" i="22" s="1"/>
  <c r="H393" i="22"/>
  <c r="H392" i="22" s="1"/>
  <c r="G393" i="22"/>
  <c r="G392" i="22" s="1"/>
  <c r="E393" i="22"/>
  <c r="E388" i="22" s="1"/>
  <c r="J389" i="22"/>
  <c r="J379" i="22" s="1"/>
  <c r="J374" i="22" s="1"/>
  <c r="I389" i="22"/>
  <c r="I379" i="22" s="1"/>
  <c r="I374" i="22" s="1"/>
  <c r="H389" i="22"/>
  <c r="H379" i="22" s="1"/>
  <c r="H374" i="22" s="1"/>
  <c r="G389" i="22"/>
  <c r="G379" i="22" s="1"/>
  <c r="G374" i="22" s="1"/>
  <c r="E389" i="22"/>
  <c r="E379" i="22" s="1"/>
  <c r="E374" i="22" s="1"/>
  <c r="E386" i="22"/>
  <c r="E382" i="22" s="1"/>
  <c r="H368" i="22"/>
  <c r="H363" i="22" s="1"/>
  <c r="H362" i="22" s="1"/>
  <c r="G368" i="22"/>
  <c r="G363" i="22" s="1"/>
  <c r="E368" i="22"/>
  <c r="E367" i="22" s="1"/>
  <c r="G332" i="22"/>
  <c r="E332" i="22"/>
  <c r="G331" i="22"/>
  <c r="G327" i="22" s="1"/>
  <c r="E331" i="22"/>
  <c r="E327" i="22" s="1"/>
  <c r="H324" i="22"/>
  <c r="G324" i="22"/>
  <c r="G319" i="22" s="1"/>
  <c r="H323" i="22"/>
  <c r="H318" i="22" s="1"/>
  <c r="G323" i="22"/>
  <c r="H314" i="22"/>
  <c r="H309" i="22" s="1"/>
  <c r="H307" i="22" s="1"/>
  <c r="G314" i="22"/>
  <c r="G309" i="22" s="1"/>
  <c r="G307" i="22" s="1"/>
  <c r="E314" i="22"/>
  <c r="E309" i="22" s="1"/>
  <c r="E307" i="22" s="1"/>
  <c r="H303" i="22"/>
  <c r="H293" i="22" s="1"/>
  <c r="H292" i="22" s="1"/>
  <c r="G303" i="22"/>
  <c r="G293" i="22" s="1"/>
  <c r="G292" i="22" s="1"/>
  <c r="E303" i="22"/>
  <c r="E299" i="22"/>
  <c r="E294" i="22" s="1"/>
  <c r="E298" i="22"/>
  <c r="H289" i="22"/>
  <c r="H284" i="22" s="1"/>
  <c r="G289" i="22"/>
  <c r="G284" i="22" s="1"/>
  <c r="E289" i="22"/>
  <c r="H288" i="22"/>
  <c r="G288" i="22"/>
  <c r="G283" i="22" s="1"/>
  <c r="E288" i="22"/>
  <c r="E283" i="22" s="1"/>
  <c r="J287" i="22"/>
  <c r="I287" i="22"/>
  <c r="J284" i="22"/>
  <c r="I284" i="22"/>
  <c r="J283" i="22"/>
  <c r="I283" i="22"/>
  <c r="H279" i="22"/>
  <c r="H277" i="22" s="1"/>
  <c r="G279" i="22"/>
  <c r="E279" i="22"/>
  <c r="E277" i="22" s="1"/>
  <c r="J273" i="22"/>
  <c r="J272" i="22" s="1"/>
  <c r="I273" i="22"/>
  <c r="I272" i="22" s="1"/>
  <c r="H273" i="22"/>
  <c r="H272" i="22" s="1"/>
  <c r="G273" i="22"/>
  <c r="G272" i="22" s="1"/>
  <c r="E273" i="22"/>
  <c r="E272" i="22" s="1"/>
  <c r="H269" i="22"/>
  <c r="H267" i="22" s="1"/>
  <c r="G269" i="22"/>
  <c r="G267" i="22" s="1"/>
  <c r="E269" i="22"/>
  <c r="E267" i="22" s="1"/>
  <c r="J267" i="22"/>
  <c r="I267" i="22"/>
  <c r="J264" i="22"/>
  <c r="J262" i="22" s="1"/>
  <c r="H264" i="22"/>
  <c r="H262" i="22" s="1"/>
  <c r="G264" i="22"/>
  <c r="G262" i="22" s="1"/>
  <c r="I262" i="22"/>
  <c r="E257" i="22"/>
  <c r="E254" i="22"/>
  <c r="E252" i="22" s="1"/>
  <c r="J248" i="22"/>
  <c r="J247" i="22" s="1"/>
  <c r="I248" i="22"/>
  <c r="H248" i="22"/>
  <c r="H247" i="22" s="1"/>
  <c r="G248" i="22"/>
  <c r="G247" i="22" s="1"/>
  <c r="E248" i="22"/>
  <c r="E247" i="22" s="1"/>
  <c r="J243" i="22"/>
  <c r="I243" i="22"/>
  <c r="I242" i="22" s="1"/>
  <c r="H243" i="22"/>
  <c r="H242" i="22" s="1"/>
  <c r="G243" i="22"/>
  <c r="G242" i="22" s="1"/>
  <c r="E243" i="22"/>
  <c r="E242" i="22" s="1"/>
  <c r="I239" i="22"/>
  <c r="H234" i="22"/>
  <c r="H224" i="22" s="1"/>
  <c r="G234" i="22"/>
  <c r="G224" i="22" s="1"/>
  <c r="E234" i="22"/>
  <c r="E224" i="22" s="1"/>
  <c r="H233" i="22"/>
  <c r="G233" i="22"/>
  <c r="E233" i="22"/>
  <c r="J228" i="22"/>
  <c r="I228" i="22"/>
  <c r="I227" i="22" s="1"/>
  <c r="H228" i="22"/>
  <c r="H227" i="22" s="1"/>
  <c r="G228" i="22"/>
  <c r="E228" i="22"/>
  <c r="J218" i="22"/>
  <c r="J213" i="22" s="1"/>
  <c r="J212" i="22" s="1"/>
  <c r="I218" i="22"/>
  <c r="I213" i="22" s="1"/>
  <c r="I212" i="22" s="1"/>
  <c r="H218" i="22"/>
  <c r="G218" i="22"/>
  <c r="G217" i="22" s="1"/>
  <c r="E218" i="22"/>
  <c r="E213" i="22" s="1"/>
  <c r="E212" i="22" s="1"/>
  <c r="J208" i="22"/>
  <c r="J207" i="22" s="1"/>
  <c r="I208" i="22"/>
  <c r="I207" i="22" s="1"/>
  <c r="H208" i="22"/>
  <c r="H207" i="22" s="1"/>
  <c r="G208" i="22"/>
  <c r="G207" i="22" s="1"/>
  <c r="E208" i="22"/>
  <c r="E207" i="22" s="1"/>
  <c r="J203" i="22"/>
  <c r="J202" i="22" s="1"/>
  <c r="I203" i="22"/>
  <c r="I202" i="22" s="1"/>
  <c r="H203" i="22"/>
  <c r="H202" i="22" s="1"/>
  <c r="G203" i="22"/>
  <c r="G202" i="22" s="1"/>
  <c r="E203" i="22"/>
  <c r="E202" i="22" s="1"/>
  <c r="J198" i="22"/>
  <c r="J197" i="22" s="1"/>
  <c r="I198" i="22"/>
  <c r="I197" i="22" s="1"/>
  <c r="H198" i="22"/>
  <c r="H197" i="22" s="1"/>
  <c r="G198" i="22"/>
  <c r="G197" i="22" s="1"/>
  <c r="E198" i="22"/>
  <c r="E197" i="22" s="1"/>
  <c r="J193" i="22"/>
  <c r="J192" i="22" s="1"/>
  <c r="I193" i="22"/>
  <c r="I192" i="22" s="1"/>
  <c r="H193" i="22"/>
  <c r="H192" i="22" s="1"/>
  <c r="G193" i="22"/>
  <c r="G192" i="22" s="1"/>
  <c r="E193" i="22"/>
  <c r="E192" i="22" s="1"/>
  <c r="J188" i="22"/>
  <c r="J187" i="22" s="1"/>
  <c r="I188" i="22"/>
  <c r="I187" i="22" s="1"/>
  <c r="H188" i="22"/>
  <c r="G188" i="22"/>
  <c r="G187" i="22" s="1"/>
  <c r="E188" i="22"/>
  <c r="E187" i="22" s="1"/>
  <c r="J178" i="22"/>
  <c r="J177" i="22" s="1"/>
  <c r="I178" i="22"/>
  <c r="I177" i="22" s="1"/>
  <c r="H178" i="22"/>
  <c r="H177" i="22" s="1"/>
  <c r="G178" i="22"/>
  <c r="G177" i="22" s="1"/>
  <c r="E178" i="22"/>
  <c r="E177" i="22" s="1"/>
  <c r="J173" i="22"/>
  <c r="J172" i="22" s="1"/>
  <c r="I173" i="22"/>
  <c r="I172" i="22" s="1"/>
  <c r="H173" i="22"/>
  <c r="G173" i="22"/>
  <c r="E173" i="22"/>
  <c r="E172" i="22" s="1"/>
  <c r="J163" i="22"/>
  <c r="J162" i="22" s="1"/>
  <c r="I163" i="22"/>
  <c r="I162" i="22" s="1"/>
  <c r="H163" i="22"/>
  <c r="G163" i="22"/>
  <c r="E163" i="22"/>
  <c r="E162" i="22" s="1"/>
  <c r="J160" i="22"/>
  <c r="J55" i="22" s="1"/>
  <c r="J45" i="22" s="1"/>
  <c r="I160" i="22"/>
  <c r="I55" i="22" s="1"/>
  <c r="H160" i="22"/>
  <c r="H55" i="22" s="1"/>
  <c r="H45" i="22" s="1"/>
  <c r="G160" i="22"/>
  <c r="G55" i="22" s="1"/>
  <c r="G45" i="22" s="1"/>
  <c r="E160" i="22"/>
  <c r="E55" i="22" s="1"/>
  <c r="E35" i="22" s="1"/>
  <c r="E20" i="22" s="1"/>
  <c r="J153" i="22"/>
  <c r="J152" i="22" s="1"/>
  <c r="I153" i="22"/>
  <c r="I148" i="22" s="1"/>
  <c r="I147" i="22" s="1"/>
  <c r="H153" i="22"/>
  <c r="H152" i="22" s="1"/>
  <c r="G153" i="22"/>
  <c r="G152" i="22" s="1"/>
  <c r="E153" i="22"/>
  <c r="E148" i="22" s="1"/>
  <c r="E147" i="22" s="1"/>
  <c r="J143" i="22"/>
  <c r="J142" i="22" s="1"/>
  <c r="I143" i="22"/>
  <c r="I142" i="22" s="1"/>
  <c r="H143" i="22"/>
  <c r="H142" i="22" s="1"/>
  <c r="G143" i="22"/>
  <c r="E143" i="22"/>
  <c r="E142" i="22" s="1"/>
  <c r="J138" i="22"/>
  <c r="I138" i="22"/>
  <c r="I137" i="22" s="1"/>
  <c r="H138" i="22"/>
  <c r="G138" i="22"/>
  <c r="G137" i="22" s="1"/>
  <c r="E138" i="22"/>
  <c r="E137" i="22" s="1"/>
  <c r="J128" i="22"/>
  <c r="J127" i="22" s="1"/>
  <c r="I128" i="22"/>
  <c r="I127" i="22" s="1"/>
  <c r="H128" i="22"/>
  <c r="H127" i="22" s="1"/>
  <c r="G128" i="22"/>
  <c r="G127" i="22" s="1"/>
  <c r="E128" i="22"/>
  <c r="E127" i="22" s="1"/>
  <c r="J122" i="22"/>
  <c r="I122" i="22"/>
  <c r="H122" i="22"/>
  <c r="G122" i="22"/>
  <c r="E122" i="22"/>
  <c r="J118" i="22"/>
  <c r="J117" i="22" s="1"/>
  <c r="I118" i="22"/>
  <c r="I117" i="22" s="1"/>
  <c r="H118" i="22"/>
  <c r="H117" i="22" s="1"/>
  <c r="G118" i="22"/>
  <c r="G117" i="22" s="1"/>
  <c r="E118" i="22"/>
  <c r="E117" i="22" s="1"/>
  <c r="J113" i="22"/>
  <c r="J112" i="22" s="1"/>
  <c r="I113" i="22"/>
  <c r="I112" i="22" s="1"/>
  <c r="H113" i="22"/>
  <c r="H112" i="22" s="1"/>
  <c r="G113" i="22"/>
  <c r="G112" i="22" s="1"/>
  <c r="E113" i="22"/>
  <c r="E112" i="22" s="1"/>
  <c r="H109" i="22"/>
  <c r="G109" i="22"/>
  <c r="E109" i="22"/>
  <c r="J108" i="22"/>
  <c r="J107" i="22" s="1"/>
  <c r="I108" i="22"/>
  <c r="I107" i="22" s="1"/>
  <c r="H108" i="22"/>
  <c r="G108" i="22"/>
  <c r="E108" i="22"/>
  <c r="H104" i="22"/>
  <c r="G104" i="22"/>
  <c r="E104" i="22"/>
  <c r="J103" i="22"/>
  <c r="J102" i="22" s="1"/>
  <c r="I103" i="22"/>
  <c r="I102" i="22" s="1"/>
  <c r="H103" i="22"/>
  <c r="G103" i="22"/>
  <c r="E103" i="22"/>
  <c r="H99" i="22"/>
  <c r="G99" i="22"/>
  <c r="E99" i="22"/>
  <c r="J98" i="22"/>
  <c r="J97" i="22" s="1"/>
  <c r="I98" i="22"/>
  <c r="I97" i="22" s="1"/>
  <c r="H98" i="22"/>
  <c r="G98" i="22"/>
  <c r="E98" i="22"/>
  <c r="H94" i="22"/>
  <c r="G94" i="22"/>
  <c r="E94" i="22"/>
  <c r="J93" i="22"/>
  <c r="J92" i="22" s="1"/>
  <c r="I93" i="22"/>
  <c r="I92" i="22" s="1"/>
  <c r="H93" i="22"/>
  <c r="G93" i="22"/>
  <c r="E93" i="22"/>
  <c r="J89" i="22"/>
  <c r="I89" i="22"/>
  <c r="J83" i="22"/>
  <c r="J82" i="22" s="1"/>
  <c r="I83" i="22"/>
  <c r="I78" i="22" s="1"/>
  <c r="I77" i="22" s="1"/>
  <c r="H83" i="22"/>
  <c r="H82" i="22" s="1"/>
  <c r="G83" i="22"/>
  <c r="G78" i="22" s="1"/>
  <c r="G77" i="22" s="1"/>
  <c r="E83" i="22"/>
  <c r="E78" i="22" s="1"/>
  <c r="E77" i="22" s="1"/>
  <c r="J73" i="22"/>
  <c r="I73" i="22"/>
  <c r="I72" i="22" s="1"/>
  <c r="H73" i="22"/>
  <c r="H72" i="22" s="1"/>
  <c r="G73" i="22"/>
  <c r="G72" i="22" s="1"/>
  <c r="E73" i="22"/>
  <c r="E72" i="22" s="1"/>
  <c r="H69" i="22"/>
  <c r="H59" i="22" s="1"/>
  <c r="G69" i="22"/>
  <c r="G59" i="22" s="1"/>
  <c r="E69" i="22"/>
  <c r="E59" i="22" s="1"/>
  <c r="J68" i="22"/>
  <c r="J67" i="22" s="1"/>
  <c r="I68" i="22"/>
  <c r="I67" i="22" s="1"/>
  <c r="H68" i="22"/>
  <c r="G68" i="22"/>
  <c r="E68" i="22"/>
  <c r="J63" i="22"/>
  <c r="J62" i="22" s="1"/>
  <c r="I63" i="22"/>
  <c r="I62" i="22" s="1"/>
  <c r="H63" i="22"/>
  <c r="G63" i="22"/>
  <c r="G62" i="22" s="1"/>
  <c r="E63" i="22"/>
  <c r="E62" i="22" s="1"/>
  <c r="J59" i="22"/>
  <c r="I59" i="22"/>
  <c r="G51" i="22"/>
  <c r="G46" i="22" s="1"/>
  <c r="E51" i="22"/>
  <c r="E46" i="22" s="1"/>
  <c r="H13" i="22"/>
  <c r="G13" i="22"/>
  <c r="F13" i="22"/>
  <c r="E752" i="22" l="1"/>
  <c r="G67" i="22"/>
  <c r="I152" i="22"/>
  <c r="H168" i="22"/>
  <c r="H167" i="22" s="1"/>
  <c r="G707" i="22"/>
  <c r="I282" i="22"/>
  <c r="E376" i="22"/>
  <c r="I752" i="22"/>
  <c r="E412" i="22"/>
  <c r="J448" i="22"/>
  <c r="J443" i="22" s="1"/>
  <c r="J442" i="22" s="1"/>
  <c r="G82" i="22"/>
  <c r="H133" i="22"/>
  <c r="H132" i="22" s="1"/>
  <c r="H92" i="22"/>
  <c r="G107" i="22"/>
  <c r="E107" i="22"/>
  <c r="I158" i="22"/>
  <c r="I157" i="22" s="1"/>
  <c r="E97" i="22"/>
  <c r="E408" i="22"/>
  <c r="E403" i="22" s="1"/>
  <c r="E378" i="22" s="1"/>
  <c r="H367" i="22"/>
  <c r="E168" i="22"/>
  <c r="E167" i="22" s="1"/>
  <c r="I82" i="22"/>
  <c r="G148" i="22"/>
  <c r="G147" i="22" s="1"/>
  <c r="J158" i="22"/>
  <c r="J157" i="22" s="1"/>
  <c r="J217" i="22"/>
  <c r="E223" i="22"/>
  <c r="E222" i="22" s="1"/>
  <c r="G632" i="22"/>
  <c r="G92" i="22"/>
  <c r="H102" i="22"/>
  <c r="I38" i="22"/>
  <c r="I37" i="22" s="1"/>
  <c r="I482" i="22"/>
  <c r="H97" i="22"/>
  <c r="G232" i="22"/>
  <c r="G133" i="22"/>
  <c r="G132" i="22" s="1"/>
  <c r="E363" i="22"/>
  <c r="E348" i="22" s="1"/>
  <c r="E347" i="22" s="1"/>
  <c r="J408" i="22"/>
  <c r="J403" i="22" s="1"/>
  <c r="J402" i="22" s="1"/>
  <c r="I448" i="22"/>
  <c r="I443" i="22" s="1"/>
  <c r="I438" i="22" s="1"/>
  <c r="I437" i="22" s="1"/>
  <c r="I712" i="22"/>
  <c r="H78" i="22"/>
  <c r="H77" i="22" s="1"/>
  <c r="E102" i="22"/>
  <c r="J133" i="22"/>
  <c r="J132" i="22" s="1"/>
  <c r="E158" i="22"/>
  <c r="E53" i="22" s="1"/>
  <c r="I217" i="22"/>
  <c r="I223" i="22"/>
  <c r="I222" i="22" s="1"/>
  <c r="E448" i="22"/>
  <c r="E447" i="22" s="1"/>
  <c r="G35" i="22"/>
  <c r="G20" i="22" s="1"/>
  <c r="I53" i="22"/>
  <c r="I33" i="22" s="1"/>
  <c r="J282" i="22"/>
  <c r="G31" i="22"/>
  <c r="H35" i="22"/>
  <c r="H20" i="22" s="1"/>
  <c r="J239" i="22"/>
  <c r="J49" i="22" s="1"/>
  <c r="J44" i="22" s="1"/>
  <c r="G622" i="22"/>
  <c r="H747" i="22"/>
  <c r="H743" i="22"/>
  <c r="H172" i="22"/>
  <c r="H448" i="22"/>
  <c r="H447" i="22" s="1"/>
  <c r="G448" i="22"/>
  <c r="G447" i="22" s="1"/>
  <c r="I457" i="22"/>
  <c r="H752" i="22"/>
  <c r="G58" i="22"/>
  <c r="G57" i="22" s="1"/>
  <c r="E67" i="22"/>
  <c r="E82" i="22"/>
  <c r="H137" i="22"/>
  <c r="H232" i="22"/>
  <c r="H287" i="22"/>
  <c r="G367" i="22"/>
  <c r="H148" i="22"/>
  <c r="H147" i="22" s="1"/>
  <c r="I183" i="22"/>
  <c r="I182" i="22" s="1"/>
  <c r="H707" i="22"/>
  <c r="E45" i="22"/>
  <c r="E58" i="22"/>
  <c r="E57" i="22" s="1"/>
  <c r="E92" i="22"/>
  <c r="J148" i="22"/>
  <c r="J147" i="22" s="1"/>
  <c r="G213" i="22"/>
  <c r="G212" i="22" s="1"/>
  <c r="I707" i="22"/>
  <c r="E31" i="22"/>
  <c r="G97" i="22"/>
  <c r="G287" i="22"/>
  <c r="E708" i="22"/>
  <c r="E707" i="22" s="1"/>
  <c r="H771" i="22"/>
  <c r="H761" i="22" s="1"/>
  <c r="G172" i="22"/>
  <c r="G168" i="22"/>
  <c r="G167" i="22" s="1"/>
  <c r="H217" i="22"/>
  <c r="H213" i="22"/>
  <c r="H212" i="22" s="1"/>
  <c r="H408" i="22"/>
  <c r="H417" i="22"/>
  <c r="G462" i="22"/>
  <c r="G444" i="22"/>
  <c r="G439" i="22" s="1"/>
  <c r="G467" i="22"/>
  <c r="G322" i="22"/>
  <c r="H58" i="22"/>
  <c r="I88" i="22"/>
  <c r="I87" i="22" s="1"/>
  <c r="H107" i="22"/>
  <c r="I58" i="22"/>
  <c r="I57" i="22" s="1"/>
  <c r="H67" i="22"/>
  <c r="G102" i="22"/>
  <c r="E133" i="22"/>
  <c r="E132" i="22" s="1"/>
  <c r="E152" i="22"/>
  <c r="H162" i="22"/>
  <c r="H158" i="22"/>
  <c r="J223" i="22"/>
  <c r="J222" i="22" s="1"/>
  <c r="J227" i="22"/>
  <c r="G238" i="22"/>
  <c r="I388" i="22"/>
  <c r="I387" i="22" s="1"/>
  <c r="G408" i="22"/>
  <c r="G403" i="22" s="1"/>
  <c r="G402" i="22" s="1"/>
  <c r="G417" i="22"/>
  <c r="E422" i="22"/>
  <c r="E493" i="22"/>
  <c r="E492" i="22" s="1"/>
  <c r="E517" i="22"/>
  <c r="G142" i="22"/>
  <c r="G227" i="22"/>
  <c r="G223" i="22"/>
  <c r="G222" i="22" s="1"/>
  <c r="J493" i="22"/>
  <c r="J478" i="22" s="1"/>
  <c r="J477" i="22" s="1"/>
  <c r="J547" i="22"/>
  <c r="H632" i="22"/>
  <c r="H624" i="22"/>
  <c r="H622" i="22" s="1"/>
  <c r="I747" i="22"/>
  <c r="I743" i="22"/>
  <c r="H187" i="22"/>
  <c r="H183" i="22"/>
  <c r="H182" i="22" s="1"/>
  <c r="G282" i="22"/>
  <c r="H319" i="22"/>
  <c r="H317" i="22" s="1"/>
  <c r="H322" i="22"/>
  <c r="J748" i="22"/>
  <c r="J747" i="22" s="1"/>
  <c r="J752" i="22"/>
  <c r="G89" i="22"/>
  <c r="E89" i="22"/>
  <c r="G162" i="22"/>
  <c r="G158" i="22"/>
  <c r="J168" i="22"/>
  <c r="J167" i="22" s="1"/>
  <c r="J238" i="22"/>
  <c r="J242" i="22"/>
  <c r="G318" i="22"/>
  <c r="G317" i="22" s="1"/>
  <c r="E392" i="22"/>
  <c r="I422" i="22"/>
  <c r="I408" i="22"/>
  <c r="G752" i="22"/>
  <c r="G748" i="22"/>
  <c r="J58" i="22"/>
  <c r="J57" i="22" s="1"/>
  <c r="I168" i="22"/>
  <c r="I167" i="22" s="1"/>
  <c r="H647" i="22"/>
  <c r="E667" i="22"/>
  <c r="I35" i="22"/>
  <c r="I20" i="22" s="1"/>
  <c r="I45" i="22"/>
  <c r="G761" i="22"/>
  <c r="G767" i="22"/>
  <c r="E742" i="22"/>
  <c r="E733" i="22"/>
  <c r="I133" i="22"/>
  <c r="I132" i="22" s="1"/>
  <c r="J137" i="22"/>
  <c r="E747" i="22"/>
  <c r="G88" i="22"/>
  <c r="J183" i="22"/>
  <c r="J182" i="22" s="1"/>
  <c r="E232" i="22"/>
  <c r="H283" i="22"/>
  <c r="H282" i="22" s="1"/>
  <c r="I49" i="22"/>
  <c r="E387" i="22"/>
  <c r="J388" i="22"/>
  <c r="G388" i="22"/>
  <c r="G387" i="22" s="1"/>
  <c r="E467" i="22"/>
  <c r="G772" i="22"/>
  <c r="J72" i="22"/>
  <c r="J78" i="22"/>
  <c r="J77" i="22" s="1"/>
  <c r="E217" i="22"/>
  <c r="E227" i="22"/>
  <c r="J35" i="22"/>
  <c r="J20" i="22" s="1"/>
  <c r="E183" i="22"/>
  <c r="E182" i="22" s="1"/>
  <c r="H223" i="22"/>
  <c r="H222" i="22" s="1"/>
  <c r="E239" i="22"/>
  <c r="E297" i="22"/>
  <c r="H467" i="22"/>
  <c r="I493" i="22"/>
  <c r="H493" i="22"/>
  <c r="H478" i="22" s="1"/>
  <c r="G647" i="22"/>
  <c r="E776" i="22"/>
  <c r="J452" i="22"/>
  <c r="H238" i="22"/>
  <c r="G397" i="22"/>
  <c r="E672" i="22"/>
  <c r="I762" i="22"/>
  <c r="H62" i="22"/>
  <c r="G183" i="22"/>
  <c r="G182" i="22" s="1"/>
  <c r="E462" i="22"/>
  <c r="J88" i="22"/>
  <c r="J87" i="22" s="1"/>
  <c r="H88" i="22"/>
  <c r="H89" i="22"/>
  <c r="E88" i="22"/>
  <c r="E238" i="22"/>
  <c r="H462" i="22"/>
  <c r="G493" i="22"/>
  <c r="G478" i="22" s="1"/>
  <c r="E632" i="22"/>
  <c r="E624" i="22"/>
  <c r="E643" i="22"/>
  <c r="E642" i="22" s="1"/>
  <c r="E647" i="22"/>
  <c r="E287" i="22"/>
  <c r="E284" i="22"/>
  <c r="H388" i="22"/>
  <c r="H397" i="22"/>
  <c r="H444" i="22"/>
  <c r="H439" i="22" s="1"/>
  <c r="H772" i="22"/>
  <c r="G348" i="22"/>
  <c r="G362" i="22"/>
  <c r="G479" i="22"/>
  <c r="G474" i="22" s="1"/>
  <c r="G642" i="22"/>
  <c r="E702" i="22"/>
  <c r="E698" i="22"/>
  <c r="E727" i="22"/>
  <c r="E718" i="22"/>
  <c r="E717" i="22" s="1"/>
  <c r="J762" i="22"/>
  <c r="I247" i="22"/>
  <c r="I238" i="22"/>
  <c r="H642" i="22"/>
  <c r="E662" i="22"/>
  <c r="E654" i="22"/>
  <c r="E484" i="22"/>
  <c r="E39" i="22" s="1"/>
  <c r="H239" i="22"/>
  <c r="G239" i="22"/>
  <c r="G277" i="22"/>
  <c r="H348" i="22"/>
  <c r="J776" i="22"/>
  <c r="J772" i="22" s="1"/>
  <c r="I772" i="22"/>
  <c r="E658" i="22"/>
  <c r="E688" i="22"/>
  <c r="E687" i="22" s="1"/>
  <c r="J708" i="22"/>
  <c r="I777" i="22"/>
  <c r="E293" i="22"/>
  <c r="E292" i="22" s="1"/>
  <c r="J447" i="22" l="1"/>
  <c r="I442" i="22"/>
  <c r="J237" i="22"/>
  <c r="E443" i="22"/>
  <c r="E438" i="22" s="1"/>
  <c r="E437" i="22" s="1"/>
  <c r="J407" i="22"/>
  <c r="J53" i="22"/>
  <c r="J52" i="22" s="1"/>
  <c r="E402" i="22"/>
  <c r="E407" i="22"/>
  <c r="E377" i="22"/>
  <c r="E373" i="22"/>
  <c r="E372" i="22" s="1"/>
  <c r="I447" i="22"/>
  <c r="G407" i="22"/>
  <c r="E52" i="22"/>
  <c r="E33" i="22"/>
  <c r="E32" i="22" s="1"/>
  <c r="H479" i="22"/>
  <c r="H474" i="22" s="1"/>
  <c r="E157" i="22"/>
  <c r="H619" i="22"/>
  <c r="H617" i="22" s="1"/>
  <c r="E362" i="22"/>
  <c r="E338" i="22"/>
  <c r="E337" i="22" s="1"/>
  <c r="I52" i="22"/>
  <c r="G443" i="22"/>
  <c r="G438" i="22" s="1"/>
  <c r="G437" i="22" s="1"/>
  <c r="H237" i="22"/>
  <c r="J438" i="22"/>
  <c r="J437" i="22" s="1"/>
  <c r="E237" i="22"/>
  <c r="H492" i="22"/>
  <c r="G492" i="22"/>
  <c r="E87" i="22"/>
  <c r="H733" i="22"/>
  <c r="H742" i="22"/>
  <c r="J29" i="22"/>
  <c r="J19" i="22" s="1"/>
  <c r="H767" i="22"/>
  <c r="H443" i="22"/>
  <c r="H438" i="22" s="1"/>
  <c r="H437" i="22" s="1"/>
  <c r="I771" i="22"/>
  <c r="J771" i="22" s="1"/>
  <c r="H48" i="22"/>
  <c r="H157" i="22"/>
  <c r="H53" i="22"/>
  <c r="H57" i="22"/>
  <c r="J492" i="22"/>
  <c r="J743" i="22"/>
  <c r="J733" i="22" s="1"/>
  <c r="G53" i="22"/>
  <c r="G157" i="22"/>
  <c r="G747" i="22"/>
  <c r="G743" i="22"/>
  <c r="I742" i="22"/>
  <c r="I733" i="22"/>
  <c r="I403" i="22"/>
  <c r="I407" i="22"/>
  <c r="H407" i="22"/>
  <c r="H403" i="22"/>
  <c r="H402" i="22" s="1"/>
  <c r="I492" i="22"/>
  <c r="I478" i="22"/>
  <c r="I44" i="22"/>
  <c r="I29" i="22"/>
  <c r="I19" i="22" s="1"/>
  <c r="J48" i="22"/>
  <c r="E48" i="22"/>
  <c r="E43" i="22" s="1"/>
  <c r="J378" i="22"/>
  <c r="J387" i="22"/>
  <c r="G757" i="22"/>
  <c r="G741" i="22"/>
  <c r="H87" i="22"/>
  <c r="E772" i="22"/>
  <c r="E771" i="22"/>
  <c r="G48" i="22"/>
  <c r="G87" i="22"/>
  <c r="I32" i="22"/>
  <c r="J707" i="22"/>
  <c r="J483" i="22"/>
  <c r="E619" i="22"/>
  <c r="E617" i="22" s="1"/>
  <c r="E622" i="22"/>
  <c r="E479" i="22"/>
  <c r="E474" i="22" s="1"/>
  <c r="E282" i="22"/>
  <c r="E49" i="22"/>
  <c r="G378" i="22"/>
  <c r="E657" i="22"/>
  <c r="E653" i="22"/>
  <c r="E652" i="22" s="1"/>
  <c r="H338" i="22"/>
  <c r="H337" i="22" s="1"/>
  <c r="H347" i="22"/>
  <c r="H38" i="22"/>
  <c r="H37" i="22" s="1"/>
  <c r="H473" i="22"/>
  <c r="H49" i="22"/>
  <c r="E478" i="22"/>
  <c r="H757" i="22"/>
  <c r="H741" i="22"/>
  <c r="G338" i="22"/>
  <c r="G337" i="22" s="1"/>
  <c r="G347" i="22"/>
  <c r="G38" i="22"/>
  <c r="G37" i="22" s="1"/>
  <c r="G237" i="22"/>
  <c r="G49" i="22"/>
  <c r="E483" i="22"/>
  <c r="E697" i="22"/>
  <c r="H387" i="22"/>
  <c r="I48" i="22"/>
  <c r="I237" i="22"/>
  <c r="G477" i="22"/>
  <c r="G473" i="22"/>
  <c r="G472" i="22" s="1"/>
  <c r="E442" i="22" l="1"/>
  <c r="I761" i="22"/>
  <c r="I757" i="22" s="1"/>
  <c r="J43" i="22"/>
  <c r="J42" i="22" s="1"/>
  <c r="J33" i="22"/>
  <c r="J32" i="22" s="1"/>
  <c r="H472" i="22"/>
  <c r="H442" i="22"/>
  <c r="H477" i="22"/>
  <c r="H43" i="22"/>
  <c r="J742" i="22"/>
  <c r="G442" i="22"/>
  <c r="E47" i="22"/>
  <c r="I767" i="22"/>
  <c r="E28" i="22"/>
  <c r="H378" i="22"/>
  <c r="H377" i="22" s="1"/>
  <c r="G733" i="22"/>
  <c r="G742" i="22"/>
  <c r="G52" i="22"/>
  <c r="G33" i="22"/>
  <c r="G32" i="22" s="1"/>
  <c r="H52" i="22"/>
  <c r="H33" i="22"/>
  <c r="H32" i="22" s="1"/>
  <c r="G43" i="22"/>
  <c r="I402" i="22"/>
  <c r="I378" i="22"/>
  <c r="I28" i="22" s="1"/>
  <c r="G736" i="22"/>
  <c r="G26" i="22"/>
  <c r="G737" i="22"/>
  <c r="E767" i="22"/>
  <c r="E761" i="22"/>
  <c r="J28" i="22"/>
  <c r="J27" i="22" s="1"/>
  <c r="J373" i="22"/>
  <c r="J372" i="22" s="1"/>
  <c r="J377" i="22"/>
  <c r="I473" i="22"/>
  <c r="I472" i="22" s="1"/>
  <c r="I477" i="22"/>
  <c r="I43" i="22"/>
  <c r="I42" i="22" s="1"/>
  <c r="J767" i="22"/>
  <c r="J761" i="22"/>
  <c r="H29" i="22"/>
  <c r="H19" i="22" s="1"/>
  <c r="H44" i="22"/>
  <c r="H737" i="22"/>
  <c r="H736" i="22"/>
  <c r="H732" i="22" s="1"/>
  <c r="H26" i="22"/>
  <c r="J38" i="22"/>
  <c r="J37" i="22" s="1"/>
  <c r="J482" i="22"/>
  <c r="J473" i="22"/>
  <c r="J472" i="22" s="1"/>
  <c r="G377" i="22"/>
  <c r="G373" i="22"/>
  <c r="G372" i="22" s="1"/>
  <c r="G28" i="22"/>
  <c r="E482" i="22"/>
  <c r="E38" i="22"/>
  <c r="E37" i="22" s="1"/>
  <c r="E44" i="22"/>
  <c r="E42" i="22" s="1"/>
  <c r="E29" i="22"/>
  <c r="E19" i="22" s="1"/>
  <c r="G44" i="22"/>
  <c r="G29" i="22"/>
  <c r="G19" i="22" s="1"/>
  <c r="G47" i="22"/>
  <c r="E477" i="22"/>
  <c r="E473" i="22"/>
  <c r="E472" i="22" s="1"/>
  <c r="I741" i="22" l="1"/>
  <c r="H42" i="22"/>
  <c r="G732" i="22"/>
  <c r="H28" i="22"/>
  <c r="H27" i="22" s="1"/>
  <c r="H373" i="22"/>
  <c r="H372" i="22" s="1"/>
  <c r="G42" i="22"/>
  <c r="I377" i="22"/>
  <c r="I373" i="22"/>
  <c r="I372" i="22" s="1"/>
  <c r="E757" i="22"/>
  <c r="E741" i="22"/>
  <c r="G22" i="22"/>
  <c r="G21" i="22"/>
  <c r="H22" i="22"/>
  <c r="H21" i="22"/>
  <c r="I27" i="22"/>
  <c r="I18" i="22"/>
  <c r="E18" i="22"/>
  <c r="I736" i="22"/>
  <c r="I732" i="22" s="1"/>
  <c r="I26" i="22"/>
  <c r="I737" i="22"/>
  <c r="J18" i="22"/>
  <c r="E27" i="22"/>
  <c r="G27" i="22"/>
  <c r="G18" i="22"/>
  <c r="J757" i="22"/>
  <c r="J741" i="22"/>
  <c r="H18" i="22" l="1"/>
  <c r="H17" i="22" s="1"/>
  <c r="G17" i="22"/>
  <c r="E737" i="22"/>
  <c r="E736" i="22"/>
  <c r="E732" i="22" s="1"/>
  <c r="E26" i="22"/>
  <c r="J737" i="22"/>
  <c r="J736" i="22"/>
  <c r="J732" i="22" s="1"/>
  <c r="J26" i="22"/>
  <c r="I22" i="22"/>
  <c r="I21" i="22"/>
  <c r="I17" i="22" s="1"/>
  <c r="E22" i="22" l="1"/>
  <c r="E21" i="22"/>
  <c r="E17" i="22" s="1"/>
  <c r="J22" i="22"/>
  <c r="J21" i="22"/>
  <c r="J17" i="22" s="1"/>
  <c r="O2" i="12" l="1"/>
</calcChain>
</file>

<file path=xl/sharedStrings.xml><?xml version="1.0" encoding="utf-8"?>
<sst xmlns="http://schemas.openxmlformats.org/spreadsheetml/2006/main" count="5784" uniqueCount="688">
  <si>
    <t>Всего, в том числе</t>
  </si>
  <si>
    <t>Всего</t>
  </si>
  <si>
    <t>ОБ</t>
  </si>
  <si>
    <t>ФБ</t>
  </si>
  <si>
    <t>МБ</t>
  </si>
  <si>
    <t>ИИ</t>
  </si>
  <si>
    <t>Территориальный фонд обязательного медицинского страхования Иркутской области</t>
  </si>
  <si>
    <t>министерство здравоохранения Иркутской области</t>
  </si>
  <si>
    <t>министерство образования Иркутской области</t>
  </si>
  <si>
    <t>министерство строительства, дорожного хозяйства Иркутской области</t>
  </si>
  <si>
    <t xml:space="preserve"> Основное мероприятие «Профилактика инфекционных и неинфекционных заболеваний и формирование здорового образа жизни» на 2019-2024 годы</t>
  </si>
  <si>
    <t xml:space="preserve"> «Иммунопрофилактика»</t>
  </si>
  <si>
    <t xml:space="preserve"> «Мероприятия по профилактике ВИЧ-инфекции и гепатитов В и С, в том числе с привлечением к реализации указанных мероприятий социально ориентированных некоммерческих организаций»</t>
  </si>
  <si>
    <t xml:space="preserve"> «Первичная медико-санитарная помощь, в части профилактики»</t>
  </si>
  <si>
    <t xml:space="preserve"> Основное мероприятие «Совершенствование оказания первичной медико-санитарной помощи, специализированной, включая высокотехнологичную медицинскую помощь» на 2019-2024 годы</t>
  </si>
  <si>
    <t xml:space="preserve"> «Оказание высокотехнологичной медицинской помощи, не включенной в базовую программу обязательного медицинского страхования»</t>
  </si>
  <si>
    <t xml:space="preserve"> «Закупки диагностических средств для выявления и мониторинга лечения лиц, инфицированных вирусами иммунодефицита человека, в том числе в сочетании с вирусами гепатитов В и (или) С»</t>
  </si>
  <si>
    <t xml:space="preserve"> «Закупки диагностических средств для выявления, определения чувствительности микобактерии туберкулеза и мониторинга лечения лиц, больных туберкулезом с множественной лекарственной устойчивостью возбудителя, в соответствии с перечнем, утвержденным Министерством здравоохранения Российской Федерации, а также медицинских изделий в соответствии со стандартом оснащения, предусмотренным порядком оказания медицинской помощи больным туберкулезом»</t>
  </si>
  <si>
    <t xml:space="preserve"> «Медицинская деятельность, связанная с донорством органов человека в целях трансплантации (пересадки), включающей проведение мероприятий по медицинскому обследованию донора, обеспечению сохранности донорских органов до их изъятия у донора, изъятию донорских органов, хранению и транспортировке донорских органов и иных мероприятий, направленных на обеспечение этой деятельности»</t>
  </si>
  <si>
    <t xml:space="preserve"> «Организация и оказание медицинской помощи больным ВИЧ-инфекцией, осуществление мероприятий по профилактике ВИЧ-инфекции»</t>
  </si>
  <si>
    <t xml:space="preserve"> «Первичная специализированная медико-санитарная помощь в амбулаторных условиях в медицинских организациях, подведомственных министерству здравоохранения Иркутской области»</t>
  </si>
  <si>
    <t xml:space="preserve"> «Специализированная медицинская помощь в условиях дневного стационара в медицинских организациях, подведомственных министерству здравоохранения Иркутской области»</t>
  </si>
  <si>
    <t xml:space="preserve"> «Специализированная медицинская помощь в стационарных условиях в медицинских организациях, подведомственных министерству здравоохранения Иркутской области»</t>
  </si>
  <si>
    <t xml:space="preserve"> Основное мероприятие «Совершенствование оказания скорой, в том числе скорой специализированной, медицинской помощи, медицинской эвакуации» на 2019-2024 годы</t>
  </si>
  <si>
    <t xml:space="preserve"> «Оказание скорой специализированной медицинской помощи (медицинская эвакуация)»</t>
  </si>
  <si>
    <t xml:space="preserve"> «Оказание скорой, в том числе скорой специализированной, медицинской помощи»</t>
  </si>
  <si>
    <t xml:space="preserve"> Основное мероприятие «Развитие службы крови» на 2019-2024 годы</t>
  </si>
  <si>
    <t xml:space="preserve"> «Заготовка, хранение, обеспечение донорской кровью и ее компонентами»</t>
  </si>
  <si>
    <t xml:space="preserve"> Основное мероприятие «Предоставление субсидий местным бюджетам на обеспечение среднесуточного набора питания детям, страдающим туберкулезом и/или наблюдающимся в связи с туберкулезом»</t>
  </si>
  <si>
    <t xml:space="preserve"> «Субсидии из областного бюджета местным бюджетам в целях софинансирования расходных обязательств муниципальных образований Иркутской области на обеспечение среднесуточного набора продуктов питания детей, страдающих туберкулезной интоксикацией и (или) находящихся под диспансерным наблюдением у фтизиатра, посещающих группы оздоровительной направленности в муниципальных дошкольных образовательных организациях, расположенных на территории Иркутской области»</t>
  </si>
  <si>
    <t xml:space="preserve"> Основное мероприятие «Совершенствование службы родовспоможения» на 2019-2024 годы</t>
  </si>
  <si>
    <t xml:space="preserve"> «Первичная медико-санитарная помощь в амбулаторных условиях в медицинских организациях родовспоможения, подведомственных министерству здравоохранения Иркутской области»</t>
  </si>
  <si>
    <t xml:space="preserve"> «Специализированная медицинская помощь в стационарных условиях в медицинских организациях родовспоможения, подведомственных министерству здравоохранения Иркутской области»</t>
  </si>
  <si>
    <t xml:space="preserve"> Основное мероприятие «Совершенствование оказания медицинской помощи детям» на 2019-2024 годы</t>
  </si>
  <si>
    <t xml:space="preserve"> «Обеспечение детей первого - второго года жизни специальными молочными продуктами детского питания»</t>
  </si>
  <si>
    <t xml:space="preserve"> «Обеспечение полноценным питанием беременных женщин, кормящих матерей, а также детей в возрасте до трех лет через специальные пункты питания и организации торговли по заключению врачей»</t>
  </si>
  <si>
    <t xml:space="preserve"> «Первичная медико-санитарная помощь в амбулаторных условиях в детских медицинских организациях, подведомственных министерству здравоохранения Иркутской области»</t>
  </si>
  <si>
    <t xml:space="preserve"> «Специализированная медицинская помощь в стационарных условиях в детских медицинских организациях, подведомственных министерству здравоохранения Иркутской области»</t>
  </si>
  <si>
    <t xml:space="preserve"> Основное мероприятие «Медицинская реабилитация и санаторно-курортное лечение» на 2019-2024 годы</t>
  </si>
  <si>
    <t xml:space="preserve"> «Санаторно-курортное лечение в медицинских организациях, подведомственных министерству здравоохранения Иркутской области»</t>
  </si>
  <si>
    <t xml:space="preserve"> Основное мероприятие «Паллиативная помощь» на 2019-2024 годы</t>
  </si>
  <si>
    <t xml:space="preserve"> «Паллиативная медицинская помощь»</t>
  </si>
  <si>
    <t xml:space="preserve"> Основное мероприятие «Организация обеспечения граждан качественными, эффективными, безопасными лекарственными препаратами для медицинского применения» на 2019-2024 годы</t>
  </si>
  <si>
    <t xml:space="preserve"> «Льготное обеспечение лекарственными препаратами, специализированными продуктами лечебного питания, медицинскими изделиями отдельных категорий граждан в соответствии с Законом Иркутской области от 17 декабря 2008 года № 106-оз»</t>
  </si>
  <si>
    <t xml:space="preserve"> «Обеспечение лекарственными препаратами для медицинского применения, медицинскими изделиями и специализированными продуктами лечебного питания, не входящими в соответствующий стандарт медицинской помощи, в случае наличия медицинских показаний (индивидуальной непереносимости, по жизненным показаниям) по решению врачебной комиссии»</t>
  </si>
  <si>
    <t xml:space="preserve"> «Организационные мероприятия, связанные с обеспечением лиц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тканей, включающие в себя хранение лекарственных препаратов, доставку лекарственных препаратов до аптечных организаций, создание и сопровождение электронных баз данных учета и движения лекарственных препаратов»</t>
  </si>
  <si>
    <t xml:space="preserve"> «Отдельные полномочия в области лекарственного обеспечения»</t>
  </si>
  <si>
    <t xml:space="preserve"> «Экспертиза качества фармацевтической субстанции, произведенной для реализации»</t>
  </si>
  <si>
    <t xml:space="preserve"> Подпрограмма «Развитие государственно-частного партнерства» на 2019-2024 годы</t>
  </si>
  <si>
    <t xml:space="preserve"> Основное мероприятие «Создание условий для обеспечения доступности медицинской помощи в амбулаторных условиях в рамках государственно-частного партнерства» на 2019-2024 годы</t>
  </si>
  <si>
    <t xml:space="preserve"> «Оказание медицинской помощи в амбулаторных условиях в рамках государственно-частного партнерства»</t>
  </si>
  <si>
    <t xml:space="preserve"> Основное мероприятие «Развитие государственно-частного партнерства в сфере здравоохранения»</t>
  </si>
  <si>
    <t xml:space="preserve"> «Государственно-частное партнерство в сфере здравоохранения»</t>
  </si>
  <si>
    <t xml:space="preserve"> Основное мероприятие «Кадровое обеспечение системы здравоохранения Иркутской области» на 2019-2024 годы</t>
  </si>
  <si>
    <t xml:space="preserve"> «Повышение качества подготовки и уровня квалификации медицинских кадров»</t>
  </si>
  <si>
    <t xml:space="preserve"> «Единовременные компенсационные выплаты медицинским работникам (врачам, фельдшерам) в возрасте до 50 лет, прибывшим (переехавшим) на работу в сельские населенные пункты, либо рабочие поселки, либо поселки городского типа, либо города с населением до 50 тыс. человек»</t>
  </si>
  <si>
    <t xml:space="preserve"> «Ежемесячная денежная выплата отдельным категориям студентов в целях привлечения их для дальнейшей работы в медицинских организациях, расположенных на территории Иркутской области»</t>
  </si>
  <si>
    <t xml:space="preserve"> Подпрограмма «Развитие информатизации в здравоохранении» на 2019-2024 годы</t>
  </si>
  <si>
    <t xml:space="preserve"> Основное мероприятие «Информатизация здравоохранения» на 2019-2024 годы</t>
  </si>
  <si>
    <t xml:space="preserve"> «Формирование и ведение единой статистическо-информационной системы здравоохранения в Иркутской области»</t>
  </si>
  <si>
    <t xml:space="preserve"> Подпрограмма «Повышение эффективности функционирования системы здравоохранения» на 2019-2024 годы</t>
  </si>
  <si>
    <t xml:space="preserve"> Основное мероприятие «Государственная политика в сфере здравоохранения Иркутской области»</t>
  </si>
  <si>
    <t xml:space="preserve"> «Проведение судебно-медицинских экспертиз»</t>
  </si>
  <si>
    <t xml:space="preserve"> «Реализация государственных функций по мобилизационной подготовке экономики»</t>
  </si>
  <si>
    <t xml:space="preserve"> «Укрепление материально-технической базы медицинских организаций, подведомственных министерству здравоохранения Иркутской области»</t>
  </si>
  <si>
    <t xml:space="preserve"> «Капитальный ремонт, разработка и экспертиза проектно-сметной документации для проведения капитального ремонта объектов здравоохранения и проектно-сметные работы объектов здравоохранения»</t>
  </si>
  <si>
    <t xml:space="preserve"> «Обеспечение гарантий и компенсаций для лиц, работающих в медицинских организациях, учредителем которых является министерство здравоохранения Иркутской области, расположенных в районах Крайнего Севера и приравненных к ним местностях»</t>
  </si>
  <si>
    <t xml:space="preserve"> «Проведение патологоанатомических исследований»</t>
  </si>
  <si>
    <t xml:space="preserve"> «Осуществление переданных полномочий РФ в сфере охраны здоровья граждан»</t>
  </si>
  <si>
    <t xml:space="preserve"> «Осуществление функций государственной власти в сфере здравоохранения»</t>
  </si>
  <si>
    <t xml:space="preserve"> «омпенсация работникам учреждений в установленном порядке части стоимости путевки на санаторно-курортное лечение в санаторно-курортных организациях, расположенных на территории Иркутской области»</t>
  </si>
  <si>
    <t xml:space="preserve"> Основное мероприятие «Осуществление бюджетных инвестиций в форме капитальных вложений в объекты государственной собственности Иркутской области в сфере здравоохранения» на 2019-2024 годы</t>
  </si>
  <si>
    <t xml:space="preserve"> «Капитальные вложения в объекты государственной собственности Иркутской области в сфере здравоохранения»</t>
  </si>
  <si>
    <t xml:space="preserve"> Подпрограмма «Осуществление обязательного медицинского страхования в Иркутской области» на 2019-2024 годы</t>
  </si>
  <si>
    <t xml:space="preserve"> Основное мероприятие «Уплата взносов на обязательное медицинское страхование неработающего населения Иркутской области» на 2019-2024 годы</t>
  </si>
  <si>
    <t xml:space="preserve"> «Страховые взносы на обязательное медицинское страхование неработающего населения Иркутской области»</t>
  </si>
  <si>
    <t xml:space="preserve"> Основное мероприятие «Организация и реализация территориальной программы обязательного медицинского страхования» на 2019-2024 годы</t>
  </si>
  <si>
    <t xml:space="preserve"> «Дополнительное финансовое обеспечение организации обязательного медицинского страхования на территории Иркутской области»</t>
  </si>
  <si>
    <t xml:space="preserve"> «Финансовое обеспечение организации обязательного медицинского страхования на территориях субъектов Российской Федерации»</t>
  </si>
  <si>
    <t xml:space="preserve"> Основное мероприятие «Организация дополнительного профессионального образования медицинских работников по программам повышения квалификации, а также приобретение и проведение ремонта медицинского оборудования» на 2019-2024 годы</t>
  </si>
  <si>
    <t xml:space="preserve"> «Финансовое обеспечение мероприятий по организации дополнительного профессионального образования медицинских работников по программам повышения квалификации, а также по приобретению и проведению ремонта медицинского оборудования»</t>
  </si>
  <si>
    <t>Ответственный исполнитель, соисполнитель, участники, участники мероприятий</t>
  </si>
  <si>
    <t>Срок реализации</t>
  </si>
  <si>
    <t>Наименование показателя мероприятия</t>
  </si>
  <si>
    <t xml:space="preserve"> Х</t>
  </si>
  <si>
    <t>Х</t>
  </si>
  <si>
    <t>1.</t>
  </si>
  <si>
    <t>1.1.</t>
  </si>
  <si>
    <t>1.2.</t>
  </si>
  <si>
    <t>1.2.1.</t>
  </si>
  <si>
    <t>1.3.</t>
  </si>
  <si>
    <t>1.3.1.</t>
  </si>
  <si>
    <t>1.3.2.</t>
  </si>
  <si>
    <t>1.3.3.</t>
  </si>
  <si>
    <t>1.3.4.</t>
  </si>
  <si>
    <t>1.3.5.</t>
  </si>
  <si>
    <t>1.3.6.</t>
  </si>
  <si>
    <t>1.3.7.</t>
  </si>
  <si>
    <t>1.3.8.</t>
  </si>
  <si>
    <t>1.4.</t>
  </si>
  <si>
    <t>1.4.1.</t>
  </si>
  <si>
    <t>1.4.2.</t>
  </si>
  <si>
    <t>1.5.</t>
  </si>
  <si>
    <t>1.5.1.</t>
  </si>
  <si>
    <t>1.6.</t>
  </si>
  <si>
    <t>1.6.1.</t>
  </si>
  <si>
    <t>1.7.</t>
  </si>
  <si>
    <t>1.7.1.</t>
  </si>
  <si>
    <t>1.8.</t>
  </si>
  <si>
    <t>1.8.1.</t>
  </si>
  <si>
    <t>1.8.2.</t>
  </si>
  <si>
    <t>1.9.</t>
  </si>
  <si>
    <t>1.9.1.</t>
  </si>
  <si>
    <t>1.10.</t>
  </si>
  <si>
    <t>1.10.1.</t>
  </si>
  <si>
    <t>1.11.</t>
  </si>
  <si>
    <t>1.11.1.</t>
  </si>
  <si>
    <t>1.12.</t>
  </si>
  <si>
    <t>1.12.1.</t>
  </si>
  <si>
    <t>2.</t>
  </si>
  <si>
    <t>2.1.</t>
  </si>
  <si>
    <t>2.1.1.</t>
  </si>
  <si>
    <t>2.2.</t>
  </si>
  <si>
    <t>2.2.1.</t>
  </si>
  <si>
    <t>3.1.</t>
  </si>
  <si>
    <t>3.1.1.</t>
  </si>
  <si>
    <t>4.</t>
  </si>
  <si>
    <t>4.1.</t>
  </si>
  <si>
    <t>4.1.1.</t>
  </si>
  <si>
    <t>4.1.2.</t>
  </si>
  <si>
    <t>5.</t>
  </si>
  <si>
    <t>5.1.</t>
  </si>
  <si>
    <t>5.1.1.</t>
  </si>
  <si>
    <t>5.1.2.</t>
  </si>
  <si>
    <t>5.1.3.</t>
  </si>
  <si>
    <t>5.1.4.</t>
  </si>
  <si>
    <t>5.1.5.</t>
  </si>
  <si>
    <t>5.1.6.</t>
  </si>
  <si>
    <t>5.1.8.</t>
  </si>
  <si>
    <t>5.1.9.</t>
  </si>
  <si>
    <t>6.</t>
  </si>
  <si>
    <t>6.1.</t>
  </si>
  <si>
    <t>6.1.1.</t>
  </si>
  <si>
    <t>6.2.</t>
  </si>
  <si>
    <t>6.2.1.</t>
  </si>
  <si>
    <t>6.2.2.</t>
  </si>
  <si>
    <t>6.3.</t>
  </si>
  <si>
    <t>6.3.1.</t>
  </si>
  <si>
    <t>Показатель объема: Количество больных с впервые в жизни установленным диагнозом туберкулеза органов дыхания с бактериовыделением (чел.)</t>
  </si>
  <si>
    <t>Показатель качества: Доля больных с впервые в жизни установленным диагнозом туберкулеза органов дыхания с бактериовыделением, охваченных обследованием на множественную лекарственную устойчивость возбудителя (%)</t>
  </si>
  <si>
    <t>Показатель объема: Количество трансплантированных органов (ед.)</t>
  </si>
  <si>
    <t>5</t>
  </si>
  <si>
    <t>Показатель объема: Условная единица продукта, переработки (в перерасчете на 1 литр цельной крови)</t>
  </si>
  <si>
    <t>Показатель качества: Доля проведенных мероприятий в целях мобилизационной подготовки от общего количества запланированных мероприятий в целях мобилизационной подготовки (%)</t>
  </si>
  <si>
    <t>Показатель объема: Количество предоставленных, переоформленных лицензий (ед.)</t>
  </si>
  <si>
    <t xml:space="preserve">Приложение </t>
  </si>
  <si>
    <t>к распоряжению министерства</t>
  </si>
  <si>
    <t>здравоохранения Иркутской области</t>
  </si>
  <si>
    <t>от___________________________</t>
  </si>
  <si>
    <t>с (месяц)</t>
  </si>
  <si>
    <t>по (месяц)</t>
  </si>
  <si>
    <t>Подпрограмма «Совершенствование оказания медицинской помощи, включая профилактику заболеваний и формирование здорового образа жизни» на 2019-2024 годы</t>
  </si>
  <si>
    <t>Государственная программа Иркутской области «Развитие здравоохранения» на 2019-2024 годы</t>
  </si>
  <si>
    <t>Основное мероприятие «Профилактика инфекционных и неинфекционных заболеваний и формирование здорового образа жизни» на 2019-2024 годы</t>
  </si>
  <si>
    <t>Иммунопрофилактика</t>
  </si>
  <si>
    <t>Подпрограмма «Повышение эффективности функционирования системы здравоохранения» на 2019-2024 годы</t>
  </si>
  <si>
    <t>Организация и оказание медицинской помощи больным ВИЧ-инфекцией, осуществление мероприятий по профилактике ВИЧ-инфекции</t>
  </si>
  <si>
    <t>Специализированная медицинская помощь в условиях дневного стационара в медицинских организациях, подведомственных министерству здравоохранения Иркутской области</t>
  </si>
  <si>
    <t>Специализированная медицинская помощь в стационарных условиях в медицинских организациях, подведомственных министерству здравоохранения Иркутской области</t>
  </si>
  <si>
    <t>Заготовка, хранение, обеспечение донорской кровью и ее компонентами</t>
  </si>
  <si>
    <t>Предоставление субсидии местным бюджетам на обеспечение среднесуточного набора питания детям, страдающим туберкулезом и/или наблюдающимся в связи с туберкулезом</t>
  </si>
  <si>
    <t>Первичная медико-санитарная помощь в амбулаторных условиях в медицинских организациях родовспоможения, подведомственных министерству здравоохранения Иркутской области</t>
  </si>
  <si>
    <t>Специализированная медицинская помощь в стационарных условиях в медицинских организациях родовспоможения, подведомственных министерству здравоохранения Иркутской области</t>
  </si>
  <si>
    <t>Обеспечение детей первого - второго года жизни специальными молочными продуктами детского питания</t>
  </si>
  <si>
    <t>Обеспечение полноценным питанием беременных женщин, кормящих матерей, а также детей в возрасте до трех лет через специальные пункты питания и организации торговли по заключению врачей</t>
  </si>
  <si>
    <t>Организация круглосуточного приема, содержания, выхаживания и воспитания детей</t>
  </si>
  <si>
    <t>Первичная медико-санитарная помощь в амбулаторных условиях в детских медицинских организациях, подведомственных министерству здравоохранения Иркутской области</t>
  </si>
  <si>
    <t>Специализированная медицинская помощь в стационарных условиях в детских медицинских организациях, подведомственных министерству здравоохранения Иркутской области</t>
  </si>
  <si>
    <t>Санаторно-курортное лечение в медицинских организациях, подведомственных министерству здравоохранения Иркутской области</t>
  </si>
  <si>
    <t>Паллиативная медицинская помощь</t>
  </si>
  <si>
    <t>Льготное обеспечение лекарственными препаратами, специализированными продуктами лечебного питания, медицинскими изделиями отдельных категорий граждан в соответствии с Законом Иркутской области от 17 декабря 2008 года № 106-оз</t>
  </si>
  <si>
    <t>Обеспечение лекарственными препаратами для медицинского применения, медицинскими изделиями и специализированными продуктами лечебного питания, не входящими в соответствующий стандарт медицинской помощи, в случае наличия медицинских показаний (индивидуальной непереносимости, по жизненным показаниям) по решению врачебной комиссии</t>
  </si>
  <si>
    <t>Отдельные полномочия в области лекарственного обеспечения</t>
  </si>
  <si>
    <t>Экспертиза качества фармацевтической субстанции, произведенной для реализации</t>
  </si>
  <si>
    <t>Оказание медицинской помощи в амбулаторных условиях в рамках государственно-частного партнерства</t>
  </si>
  <si>
    <t>Повышение качества подготовки и уровня квалификации медицинских кадров</t>
  </si>
  <si>
    <t>Ежемесячная денежная выплата отдельным категориям студентов в целях привлечения их для дальнейшей работы в медицинских организациях, расположенных на территории Иркутской области</t>
  </si>
  <si>
    <t>Формирование и развитие регионального фрагмента Единой государственной информационной системы в сфере здравоохранения</t>
  </si>
  <si>
    <t>Формирование и ведение единой статистическо-информационной системы здравоохранения в Иркутской области</t>
  </si>
  <si>
    <t>Проведение судебно-медицинских экспертиз</t>
  </si>
  <si>
    <t>Реализация государственных функций по мобилизационной подготовке экономики</t>
  </si>
  <si>
    <t>Укрепление материально-технической базы медицинских организаций, подведомственных министерству здравоохранения Иркутской области</t>
  </si>
  <si>
    <t>Обеспечение гарантий и компенсаций для лиц, работающих в медицинских организациях, учредителем которых является министерство здравоохранения Иркутской области, расположенных в районах Крайнего Севера и приравненных к ним местностях</t>
  </si>
  <si>
    <t>Проведение патологоанатомических исследований</t>
  </si>
  <si>
    <t>Осуществление переданных полномочий РФ в сфере охраны здоровья граждан</t>
  </si>
  <si>
    <t>Осуществление функций государственной власти в сфере здравоохранения</t>
  </si>
  <si>
    <t>Компенсация работникам учреждений в установленном порядке части стоимости путевки на санаторно-курортное лечение в санаторно-курортных организациях, расположенных на территории Иркутской области</t>
  </si>
  <si>
    <t>Строительство, реконструкция, в том числе выполнение проектных и изыскательских работ, объектов государственной собственности Иркутской области в сфере здравоохранения</t>
  </si>
  <si>
    <t>Страховые взносы на обязательное медицинское страхование неработающего населения Иркутской области</t>
  </si>
  <si>
    <t>Финансовое обеспечение организации обязательного медицинского страхования на территориях субъектов Российской Федерации</t>
  </si>
  <si>
    <t>Финансовое обеспечение мероприятий по организации дополнительного профессионального образования медицинских работников по программам повышения квалификации, а также по приобретению и проведению ремонта медицинского оборудования</t>
  </si>
  <si>
    <t>Показатель качества: Количество исследований (ед.)</t>
  </si>
  <si>
    <t>Показатель качества: Количество судебно-психиатрических экспертиз (усл.ед.)</t>
  </si>
  <si>
    <t>Показатель объема: Количество информационных ресурсов и баз данных (ед.)</t>
  </si>
  <si>
    <t>Показатель качества: Количество пользователей (чел.)</t>
  </si>
  <si>
    <t>Первичная медико-санитарная помощь, в части профилактики</t>
  </si>
  <si>
    <t>Основное мероприятие «Совершенствование оказания первичной медико-санитарной помощи, специализированной, включая высокотехнологичную медицинскую помощь» на 2019-2024 годы</t>
  </si>
  <si>
    <t>Оказание высокотехнологичной медицинской помощи, не включенной в базовую программу обязательного медицинского страхования</t>
  </si>
  <si>
    <t>Медицинская деятельность, связанная с донорством органов человека в целях трансплантации (пересадки), включающей проведение мероприятий по медицинскому обследованию донора, обеспечению сохранности донорских органов до их изъятия у донора, изъятию донорских органов, хранению и транспортировке донорских органов и иных мероприятий, направленных на обеспечение этой деятельности</t>
  </si>
  <si>
    <t>Первичная специализированная медико-санитарная помощь в амбулаторных условиях в медицинских организациях, подведомственных министерству здравоохранения Иркутской области</t>
  </si>
  <si>
    <t>Основное мероприятие «Совершенствование оказания скорой, в том числе скорой специализированной, медицинской помощи, медицинской эвакуации» на 2019-2024 годы</t>
  </si>
  <si>
    <t>Оказание скорой специализированной медицинской помощи (медицинская эвакуация)</t>
  </si>
  <si>
    <t>Оказание скорой, в том числе скорой специализированной, медицинской помощи</t>
  </si>
  <si>
    <t>Основное мероприятие «Развитие службы крови» на 2019-2024 годы</t>
  </si>
  <si>
    <t>Основное мероприятие «Обеспечение среднесуточного набора питания детям, страдающим туберкулезом и/или наблюдающимся в связи с туберкулезом» на 2019-2024 годы</t>
  </si>
  <si>
    <t xml:space="preserve">Основное мероприятие «Медицинская реабилитация и санаторно-курортное лечение» на 2019-2024 годы </t>
  </si>
  <si>
    <t>Основное мероприятие «Совершенствование оказания медицинской помощи детям» на 2019-2024 годы</t>
  </si>
  <si>
    <t>Основное мероприятие «Совершенствование службы родовспоможения» на 2019-2024 годы</t>
  </si>
  <si>
    <t>Основное мероприятие «Организация обеспечения граждан качественными, эффективными, безопасными лекарственными препаратами для медицинского применения» на 2019-2024 годы</t>
  </si>
  <si>
    <t>Подпрограмма «Развитие государственно-частного партнерства» на 2019-2024 годы</t>
  </si>
  <si>
    <t>Основное мероприятие «Создание условий для обеспечения доступности медицинской помощи в амбулаторных условиях в рамках государственно-частного партнерства» на 2019-2024 годы</t>
  </si>
  <si>
    <t>Государственно-частное партнерство в сфере здравоохранения</t>
  </si>
  <si>
    <t>Подпрограмма «Кадровое обеспечение системы здравоохранения» на 2019-2024 годы</t>
  </si>
  <si>
    <t>Основное мероприятие «Кадровое обеспечение системы здравоохранения Иркутской области» на 2019-2024 годы</t>
  </si>
  <si>
    <t>Подпрограмма «Развитие информатизации в здравоохранении» на 2019-2024 годы</t>
  </si>
  <si>
    <t>Основное мероприятие «Информатизация здравоохранения» на 2019-2024 годы</t>
  </si>
  <si>
    <t>Основное мероприятие «Государственная политика в сфере здравоохранения Иркутской области» на 2019-2024 годы</t>
  </si>
  <si>
    <t xml:space="preserve">Основное мероприятие «Строительство, реконструкция, в том числе выполнение проектных и изыскательских работ, объектов государственной собственности Иркутской области в сфере здравоохранения» на 2019-2024 годы </t>
  </si>
  <si>
    <t>Подпрограмма «Осуществление обязательного медицинского страхования в Иркутской области» на 2019-2024 годы</t>
  </si>
  <si>
    <t>Основное мероприятие «Уплата взносов на обязательное медицинское страхование неработающего населения Иркутской области» на 2019-2024 годы</t>
  </si>
  <si>
    <t>Основное мероприятие «Организация и реализация территориальной программы обязательного медицинского страхования» на 2019-2024 годы</t>
  </si>
  <si>
    <t>Дополнительное финансовое обеспечение организации обязательного медицинского страхования на территории Иркутской области</t>
  </si>
  <si>
    <t>Основное мероприятие «Организация дополнительного профессионального образования медицинских работников по программам повышения квалификации, а также приобретение и проведение ремонта медицинского оборудования» на 2019-2024 годы</t>
  </si>
  <si>
    <t>Основное мероприятие «Паллиативная помощь» на 2019-2024 годы</t>
  </si>
  <si>
    <t>Показатель качества 2: Заболеваемость туберкулезом среди детей (на 100 тыс. населения)</t>
  </si>
  <si>
    <t>Региональный проект Иркутской области «Развитие системы оказания первичной медико-санитарной помощи» на 2019-2024 годы</t>
  </si>
  <si>
    <t>Региональный проект «Программа развития детского здравоохранения Иркутской области, включая создание современной инфраструктуры оказания медицинской помощи детям» на 2019-2024 годы</t>
  </si>
  <si>
    <t>Региональный проект «Разработка и реализация программы системной поддержки и повышения качества жизни граждан старшего поколения (Иркутская область)» на 2019-2024 годы</t>
  </si>
  <si>
    <t>Региональный проект Иркутской области «Борьба с онкологическими заболеваниями» на 2019-2024 годы</t>
  </si>
  <si>
    <t>Региональный проект Иркутской области «Борьба с сердечно-сосудистыми заболеваниями» на 2019-2024 годы</t>
  </si>
  <si>
    <t>Закупка диагностических средств для выявления, определения чувствительности микобактерии туберкулеза и мониторинга лечения лиц, больных туберкулезом с множественной лекарственной устойчивостью возбудителя, в соответствии с перечнем, утвержденным Министерством здравоохранения Российской Федерации, а также медицинских изделий в соответствии со стандартом оснащения, предусмотренным порядком оказания медицинской помощи больным туберкулезом</t>
  </si>
  <si>
    <t>Развитие паллиативной медицинской помощи</t>
  </si>
  <si>
    <t>1.11.2.</t>
  </si>
  <si>
    <t>Показатель качества: Доля пациентов, обеспеченных обезболивающей терапией от числа нуждающихся (%)</t>
  </si>
  <si>
    <t>4.2.</t>
  </si>
  <si>
    <t>1.10.2.</t>
  </si>
  <si>
    <t>1.13.</t>
  </si>
  <si>
    <t>1.13.1.</t>
  </si>
  <si>
    <t>1.14.</t>
  </si>
  <si>
    <t>1.14.1.</t>
  </si>
  <si>
    <t>1.15.</t>
  </si>
  <si>
    <t>3.2.1.</t>
  </si>
  <si>
    <t>1.1.1.</t>
  </si>
  <si>
    <t>1.1.2.</t>
  </si>
  <si>
    <t>1.1.3.</t>
  </si>
  <si>
    <t>1.7.2.</t>
  </si>
  <si>
    <t>1.8.3.</t>
  </si>
  <si>
    <t>1.8.4.</t>
  </si>
  <si>
    <t>1.8.5.</t>
  </si>
  <si>
    <t>1.11.3.</t>
  </si>
  <si>
    <t>1.11.4.</t>
  </si>
  <si>
    <t>1.11.5.</t>
  </si>
  <si>
    <t>1.11.6.</t>
  </si>
  <si>
    <t>3.2.2.</t>
  </si>
  <si>
    <t>Показатель объема: Количество медицинского оборудования, приобретаемого в рамках мероприятия (ед.)</t>
  </si>
  <si>
    <t>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</si>
  <si>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Региональный проект Иркутской области «Формирование системы мотивации граждан к здоровому образу жизни, включая здоровое питание и отказ от вредных привычек» на 2019-2024 годы</t>
  </si>
  <si>
    <t>Проведение коммуникационной компании по формированию здорового образа жизни</t>
  </si>
  <si>
    <t>Расширение программы иммунизации детского населения за счет регионального календаря профилактических прививок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</si>
  <si>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</si>
  <si>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Объем экспорта медицинских услуг - оказание медицинской помощи иностранным гражданам</t>
  </si>
  <si>
    <t>Региональный проект «Развитие экспорта медицинских услуг на территории Иркутской области» на 2019-2024 годы</t>
  </si>
  <si>
    <t>Обеспечение закупки авиационных работ органами государственной власти субъектов Российской Федерации в целях оказания медицинской помощи</t>
  </si>
  <si>
    <t>Региональный проект «Обеспечение медицинских организаций системы здравоохранения Иркутской области квалифицированными кадрами» на 2019-2024 годы</t>
  </si>
  <si>
    <t>Создание единого цифрового контура в здравоохранении на основе единой государственной информационной системы здравоохранения (ЕГИСЗ)</t>
  </si>
  <si>
    <t>Переоснащение медицинских организаций, оказывающих медицинскую помощь больным с онкологическими заболеваниями</t>
  </si>
  <si>
    <t>Оснащение оборудованием региональных сосудистых центров и первичных сосудистых отделений</t>
  </si>
  <si>
    <t xml:space="preserve"> Региональный проект Иркутской области «Создание единого цифрового контура в здравоохранении на основе единой государственной информационной системы в сфере здравоохранения (ЕГИСЗ)» на 2019-2024 годы</t>
  </si>
  <si>
    <t>Показатель объема: Количество человек, из числа отнесенных к отдельным категориям граждан, получивших лекарственную помощь и лечебное питание (чел.)</t>
  </si>
  <si>
    <t>Показатель качества: Уровень обеспеченности лекарственными препаратами для медицинского применения льготополучателей (%)</t>
  </si>
  <si>
    <t>Показатель объема: Количество больных, получивших лекарственную помощь и лечебное питание (чел.)</t>
  </si>
  <si>
    <t>Проведение независимой оценки качества условий оказания услуг медицинскими организациями</t>
  </si>
  <si>
    <t>Показатель качества: Доля медицинских работников, актуальная информация о которых содержится в регистре, в общем числе медицинских работников (%)</t>
  </si>
  <si>
    <t>Показатель качества: Доля своевременно предоставленных отчетов (%)</t>
  </si>
  <si>
    <t>Показатель объема: Количество медицинских организаций государственной и муниципальной систем здравоохранения, использующих медицинские информационные системы для организации и оказания медицинской помощи гражданам, обеспечивающих информационное взаимодействие с ЕГИСЗ (%)</t>
  </si>
  <si>
    <t>Показатель качества: Доля медицинских организаций государственной и муниципальной систем здравоохранения, использующих медицинские информационные системы для организации и оказания медицинской помощи гражданам, обеспечивающих информационное взаимодействие с ЕГИСЗ (%)</t>
  </si>
  <si>
    <t>Показатель объема: Количество экспертиз (ед.)</t>
  </si>
  <si>
    <t>Показатель качества: Доля несвоевременно направленных окончательных свидетельств о смерти при неустановленных диагнозах (%)</t>
  </si>
  <si>
    <t>Показатель объема: Количество организаций, осуществляющих функцию по мобилизационной подготовке экономики (ед.)</t>
  </si>
  <si>
    <t>Показатель объема: Количество объектов, планируемых к приобретению в рамках мероприятия в текущем году (ед.)</t>
  </si>
  <si>
    <t>Показатель качества: Доля приобретенного медицинского оборудования от количества запланированного к приобретению (%)</t>
  </si>
  <si>
    <t>Показатель объема: Количество организаций, в которых планируется проведение капитального ремонта (ед.)</t>
  </si>
  <si>
    <t>Показатель качества: Количество недостатков, выявленных в период гарантийного срока эксплуатации (ед.)</t>
  </si>
  <si>
    <t>Показатель объема: Количество человек, получивших компенсацию (чел.)</t>
  </si>
  <si>
    <t>Показатель качества: Доля лиц, получивших компенсацию, от числа подавших заявление (%)</t>
  </si>
  <si>
    <t xml:space="preserve">Показатель качества: Уровень качества вскрытий (%) </t>
  </si>
  <si>
    <t>Показатель качества: Количество жалоб от заявителей на качество предоставляемых услуг (ед.)</t>
  </si>
  <si>
    <t>Показатель объема: Количество функций, осуществляемых министерством здравоохранения Иркутской области (ед.)</t>
  </si>
  <si>
    <t>Показатель качества: Доля обращений граждан, рассмотренных с нарушением установленных сроков, в общем числе обращений граждан (%)</t>
  </si>
  <si>
    <t xml:space="preserve">Показатель объема: Количество медицинских организаций в отношении которых проведена независимая оценка качества условий оказания услуг (ед.) </t>
  </si>
  <si>
    <t>Показатель качества: Доля медицинских организаций, в отношении которых проведена независимая оценка качества услових оказания услуг, в общем количестве организаций, подлежащих независимой оценке качества условий оказания услуг (%)</t>
  </si>
  <si>
    <t>Показатель качества: Доля удовлетворенной потребности отдельных категорий граждан в необходимых лекарственных препаратах для медицинского применения, обеспечение которых осуществляется за счет средств федерального бюджета (%)</t>
  </si>
  <si>
    <t>Показатель качества: Доля соответствующих качеству проверенных лекарственных препаратов для медицинского применения, показателям качества, регламентированным нормативно-технической документацией (%)</t>
  </si>
  <si>
    <t>Показатель объема: Число пациентов, дополнительно эвакуированных с использованием санитарной авиации (чел.)</t>
  </si>
  <si>
    <t>Показатель качества: Летальность при транспортировке больного (%)</t>
  </si>
  <si>
    <t>Показатель объема: Количество курсов вакцинации, на которые приобретены медицинские иммунобиологические препараты (ед.)</t>
  </si>
  <si>
    <t>Показатель качества 1: Число детей в возрасте 0-14 лет, у которых выявлен туберкулез на ранней стадии (чел.)</t>
  </si>
  <si>
    <t>Показатель объема: Количество размещенных информационных материалов (ед.)</t>
  </si>
  <si>
    <t xml:space="preserve">Показатель качества: Удовлетворенность потребителей оказанной государственной работой (%) </t>
  </si>
  <si>
    <t>Показатель объема: Количество подготовленных методических материалов для медицинских работников (ед.)</t>
  </si>
  <si>
    <t>Показатель качества: Соответствие Порядку организации и осуществления профилактики неинфекционных заболеваний и проведения мероприятий по формированию здорового образа жизни в медицинских организациях (%)</t>
  </si>
  <si>
    <t>Показатель качества: Охват коммуникационной кампанией аудитории граждан старше 12 лет по основным каналам: телевидение, радио и в информационно-телекоммуникационной сети «Интернет» (%)</t>
  </si>
  <si>
    <t>Показатель объема: Число пациентов (чел.)</t>
  </si>
  <si>
    <t>Показатель объема: Количество обследованных на ВИЧ-инфекцию (чел.)</t>
  </si>
  <si>
    <t>Показатель качества: Доля ВИЧ-инфицированных лиц, состоящих на диспансерном учете, от числа выявленных (%)</t>
  </si>
  <si>
    <t>Показатель качества: Доля трансплантированных органов из числа заготовленных к трансплантации (%)</t>
  </si>
  <si>
    <t>Показатель качества: Доля обоснованных жалоб на организацию донорства органов человека (не более 5 %  от числа обратившихся)</t>
  </si>
  <si>
    <t>Показатель объема: Количество посещений (посещений)</t>
  </si>
  <si>
    <t>Показатель качества: Количество лиц, получающих АРВТ (чел.)</t>
  </si>
  <si>
    <t>Показатель объема: Число посещений (посещение)</t>
  </si>
  <si>
    <t>Показатель качества: Количество медицинских освидетельствований (ед.)</t>
  </si>
  <si>
    <t>Показатель объема: Случаев лечения (усл.единица)</t>
  </si>
  <si>
    <t>Показатель объема: Количество вызовов (вызовов)</t>
  </si>
  <si>
    <t>Показатель качества: Доля повторных вызовов в течение суток (за исключением активных) (%)</t>
  </si>
  <si>
    <t>Показатель объема: Количество муниципальных образований Иркутской области, получивших субсидию в соответствии с критериями отбора (ед.)</t>
  </si>
  <si>
    <t>Показатель качества: Доля детей, обеспеченных среднесуточным набором питания от числа нуждающихся (%)</t>
  </si>
  <si>
    <t>Показатель объема: Число посещений (посещения)</t>
  </si>
  <si>
    <t>Показатель качества: Доля обоснованных жалоб на оказание медицинской помощи, несоответствующей стандарту по нозологической форме (не более 5 % от числа обратившихся)</t>
  </si>
  <si>
    <t>Показатель качества: Доля женщин, направленных в перинатальные центры и ММЦ, от числа женщин группы высокого перинатального риска (%)</t>
  </si>
  <si>
    <t>Показатель объема: Количество нуждающихся льготников, получивших специальное питание (чел.)</t>
  </si>
  <si>
    <t>Показатель качества: Доля льготополучателей, обеспеченных специальными молочными продуктами детского питания, от числа обратившихся за предоставлением меры социальной поддержки в виде обеспечения специальными молочными продуктами детского питания (%)</t>
  </si>
  <si>
    <t>Показатель качества: Доля лиц, обеспеченных полноценным питанием по медицинским показаниям от числа нуждающихся в обеспечении полноценным питанием по медицинским показаниям (%)</t>
  </si>
  <si>
    <t>Показатель объема: Количество койко-дней (койко-день)</t>
  </si>
  <si>
    <t>Показатель качества : Охват Д-наблюдением (%)</t>
  </si>
  <si>
    <t>Показатель качества: Доля профилактических посещений (%)</t>
  </si>
  <si>
    <t>Показатель объема: Случаев госпитализации (усл.ед.)</t>
  </si>
  <si>
    <t>Показатель качества: Доля пациентов, которым оказана медицинская помощь в соответствии с Порядком оказания медицинской помощи (%)</t>
  </si>
  <si>
    <t>Показатель качества: Число пролеченных больных в условиях санатория (чел.)</t>
  </si>
  <si>
    <t>Показатель объема: Число койко-дней (койко-день)</t>
  </si>
  <si>
    <t>Показатель качества: Число посещений (посещения)</t>
  </si>
  <si>
    <t>Показатель объема: Количество пациентов, обеспеченных обезболивающей терапией (чел.)</t>
  </si>
  <si>
    <t>Показатель объема: Количество человек, получивших лекарственную помощь, предназначенную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 (чел.)</t>
  </si>
  <si>
    <t>Показатель качества: Доля удовлетворенной потребности больных в лекарственных препаратах, предназначенных  для лечения злокачественных новообразований лимфоидной, кроветворной и родственных им тканей, гемофилии, муковисцидоза, гипофизарного нанизма, болезни Гоше, рассеянного склероза, а также после трансплантации органов и (или) тканей (%)</t>
  </si>
  <si>
    <t>Показатель объема: Количество доз иммунобиологических лекарственных препаратов для проведения дополнительной вакцинации детей группы риска (ед.)</t>
  </si>
  <si>
    <t>Показатель качества: Охват детей группы риска дополнительной вакцинацией от числа подлежащих (%)</t>
  </si>
  <si>
    <t>Показатель объема: Количество приобретенных вакцин против пневмококковой инфекции граждан старше трудоспособного возраста из групп риска, проживающих в организациях социального обслуживания (ед.)</t>
  </si>
  <si>
    <t>Показатель качества: Доля граждан старше трудоспособного возраста из групп риска, проживающих в организациях социального обслуживания, прошедших процедуру вакцинации против пневмококковой инфекции (%)</t>
  </si>
  <si>
    <t>Показатель объема: Количество медицинских организаций, участвующих в программе по развитию экспорта медицинских услуг (ед.)</t>
  </si>
  <si>
    <t>Показатель качества: Доля пролеченных иностранных граждан от числа запланированных к лечению (%)</t>
  </si>
  <si>
    <t>Показатель качества: Доля лиц, получивших амбулаторный диализ от числа нуждающихся (%)</t>
  </si>
  <si>
    <t>Показатель объема: Количество объектов здравоохранения, реализуемых в рамках мероприятия (ед.)</t>
  </si>
  <si>
    <t>Показатель качества: Степень готовности объекта (%)</t>
  </si>
  <si>
    <t>Показатель объема: Количество произведенных выплат прибывшим специалистам (ед.)</t>
  </si>
  <si>
    <t>Показатель объема: Количество подготовленных специалистов по программам повышения квалификации и профессиональной переподготовки медицинских кадров (чел.)</t>
  </si>
  <si>
    <t>Показатель качества: Доля высококвалифицированных специалистов прошедших подготовку по программам повышения квалификации и профессиональной переподготовки медицинских кадров от общего количества подготовленных специалистов (%)</t>
  </si>
  <si>
    <t>Показатель объема: Количество произведенных выплат отдельным категориям студентов в целях привлечения их для дальнейшей работы в медицинских организациях, расположенных на территории Иркутской области (ед.)</t>
  </si>
  <si>
    <t>Показатель объема: Количество государственных медицинских организаций, входящих в региональный фрагмент единой государственной информационной системы здравоохранения (РФ ЕГИСЗ) (ед.)</t>
  </si>
  <si>
    <t>Показатель качества: Доля государственных медицинских организаций, входящих в региональный фрагмент единой государственной информационной системы здравоохранения (РФ ЕГИСЗ) (%)</t>
  </si>
  <si>
    <t>Показатель объема: Количество вскрытий (вскрытия)</t>
  </si>
  <si>
    <t>Показатель объема: Численность неработающих застрахованных лиц на 1 января года, предшествующего очередному (чел.)</t>
  </si>
  <si>
    <t>Показатель качества: Доля своевременно уплаченных страховых взносов (%)</t>
  </si>
  <si>
    <t>Показатель объема: Количество медицинских организаций, осуществляемых деятельность в сфере обязательного медицинского страхования на территории Иркутской области (ед.)</t>
  </si>
  <si>
    <t>Показатель объема: Количество застрахованных граждан на 1 января года, предшествующего очередному (чел.)</t>
  </si>
  <si>
    <t>Показатель качества: Финансовая обеспеченность территориальной программы обязательного медицинского страхования в рамках базовой программы обязательного медицинского страхования (%)</t>
  </si>
  <si>
    <t>Показатель объема: Количество приобретенного и/или отремонтированного оборудования (ед.)</t>
  </si>
  <si>
    <t>Показатель качества: Доля медицинских организаций, получивших средства на реализацию мероприятий от общего количества участников территориальной программы обязательного медицинского страхования (%)</t>
  </si>
  <si>
    <t xml:space="preserve"> «Обеспечение предоставления единовременной выплаты к профессиональным праздникам в 2019 году в соответствии с указом Губернатора Иркутской области от 12 ноября 2018 года № 233-уг «Об установлении единовременной выплаты к профессиональным праздникам отдельным категориям работников в Иркутской области»</t>
  </si>
  <si>
    <t xml:space="preserve"> Подпрограмма «Кадровое обеспечение системы здравоохранения» на 2019-2024 годы</t>
  </si>
  <si>
    <t>Показатель объема: Количество вызовов, (вызовов)</t>
  </si>
  <si>
    <t>Показатель качества: Доля лиц, обратившихся в страховые медицинские оргнизации и ТФОМС с обоснованными жалобами в общем количестве застрахованных (%)</t>
  </si>
  <si>
    <t>Региональный проект Иркутской области «Создание единого цифрового контура в здравоохранении на основе единой государственной информационной системы в сфере здравоохранения (ЕГИСЗ)» на 2019-2024 годы</t>
  </si>
  <si>
    <t>Основное мероприятие «Капитальный ремонт объектов здравоохранения, по которым государственным заказчиком на проведение работ определено областное государственное казенное учреждение «Управление капитального строительства Иркутской области» на 2019-2020 годы</t>
  </si>
  <si>
    <t>Показатель качества: Доля лиц, которым оказана специализированная паллиативная помощь от числа в ней нуждавшихся (%)</t>
  </si>
  <si>
    <t>Проектные и изыскательские  работы (корректировка), проведение капитального ремонта объекта недвижимости государственной собственности Иркутской области здания лечебного корпуса государственного бюджетного учреждения здравоохранения «Областная детская туберкулезная больница», расположенного по адресу: г. Иркутск, ул. Маяковского, 16</t>
  </si>
  <si>
    <t>Приложение 4</t>
  </si>
  <si>
    <t>к постановлению Правительства</t>
  </si>
  <si>
    <t>Иркутской области</t>
  </si>
  <si>
    <t>«Приложение 10</t>
  </si>
  <si>
    <t>к государственной программе Иркутской области</t>
  </si>
  <si>
    <t>«Развитие здравоохранения» на 2019-2024 годы</t>
  </si>
  <si>
    <t xml:space="preserve">ПРОГНОЗНАЯ (СПРАВОЧНАЯ) ОЦЕНКА РЕСУРСНОГО ОБЕСПЕЧЕНИЯ РЕАЛИЗАЦИИ ГОСУДАРСТВЕННОЙ ПРОГРАММЫ ИРКУТСКОЙ ОБЛАСТИ «РАЗВИТИЕ ЗДРАВООХРАНЕНИЯ» НА 2019-2024 ГОДЫ ЗА СЧЕТ ВСЕХ ИСТОЧНИКОВ ФИНАНСИРОВАНИЯ
</t>
  </si>
  <si>
    <t>Наименование государственной программы, подпрограммы, ведомственной целевой программы, основного мероприятия, мероприятия</t>
  </si>
  <si>
    <t>Ответственный исполнитель, соисполнители, участники, исполнители мероприятий</t>
  </si>
  <si>
    <t>Источники финансирования</t>
  </si>
  <si>
    <t>Расходы (тыс.руб.), годы</t>
  </si>
  <si>
    <t>2019 год</t>
  </si>
  <si>
    <t>2020 год</t>
  </si>
  <si>
    <t>2021 год</t>
  </si>
  <si>
    <t>2022 год</t>
  </si>
  <si>
    <t>2023 год</t>
  </si>
  <si>
    <t>2024 год</t>
  </si>
  <si>
    <t xml:space="preserve"> Государственная программа Иркутской области «Развитие здравоохранения» на 2019-2024 годы</t>
  </si>
  <si>
    <t xml:space="preserve"> Государственная программа «Развитие здравоохранения» на 2019-2024 годы</t>
  </si>
  <si>
    <t xml:space="preserve"> Подпрограмма «Совершенствование оказания медицинской помощи, включая профилактику заболеваний и формирование здорового образа жизни» на 2019-2024 годы</t>
  </si>
  <si>
    <t xml:space="preserve"> Региональный проект Иркутской области «Формирование системы мотивации граждан к здоровому образу жизни, включая здоровое питание и отказ от вредных привычек» на 2019-2024 годы</t>
  </si>
  <si>
    <t>«Закупка диагностических средств для выявления и мониторинга лечения лиц, инфицированных вирусами иммунодефицита человека, в том числе в сочетании с вирусами гепатитов В и (или) С, в соответствии с перечнем,утвержденным Министерством здравоохранения Российской Федерации»</t>
  </si>
  <si>
    <t xml:space="preserve"> «Закупка диагностических средств для выявления, определения чувствительности микобактерии туберкулеза и мониторинга лечения лиц, больных туберкулезом с множественной лекарственной устойчивостью возбудителя, в соответствии с перечнем, утвержденным Министерством здравоохранения Российской Федерации, а также медицинских изделий в соответствии со стандартом оснащения, предусмотренным порядком оказания медицинской помощи больным туберкулезом»</t>
  </si>
  <si>
    <t xml:space="preserve">  Основное мероприятие «Обеспечение среднесуточного набора питания детям, страдающим туберкулезом и/или наблюдающимся в связи с туберкулезом» на 2019-2024 годы</t>
  </si>
  <si>
    <t>«Предоставление субсидии местным бюджетам на обеспечение среднесуточного набора питания детям, страдающим туберкулезом и/или наблюдающимся в связи с туберкулезом»</t>
  </si>
  <si>
    <t xml:space="preserve"> «Организация круглосуточного приема, содержания, выхаживания и воспитания детей»</t>
  </si>
  <si>
    <t xml:space="preserve"> Основное мероприятие «Медицинская реабилитация и санаторно-курортное лечение» на 2019-2024 годы </t>
  </si>
  <si>
    <t xml:space="preserve"> «Развитие паллиативной медицинской помощи»</t>
  </si>
  <si>
    <t xml:space="preserve"> «Oрганизационные мероприятия, связанные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 а также после трансплантации органов и (или) тканей»</t>
  </si>
  <si>
    <t xml:space="preserve"> «Оказание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детей-инвалидов»</t>
  </si>
  <si>
    <t>Региональный проект Иркутской области «Развитие системы оказания первичной медико-санитарной помощи»на 2019-2024 годы</t>
  </si>
  <si>
    <t xml:space="preserve"> «Обеспечение закупки авиационных работ органами государственной власти субъектов Российской Федерации в целях оказания медицинской помощи»</t>
  </si>
  <si>
    <t>«Развитие материально-технической базы детских поликлиник и детских поликлинических отделений медицинских организаций, оказывающих первичную медико-санитарную помощь»</t>
  </si>
  <si>
    <t xml:space="preserve"> «Расширение программы иммунизации детского населения за счет регионального календаря профилактических прививок»</t>
  </si>
  <si>
    <t xml:space="preserve"> «Проведение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обслуживания»</t>
  </si>
  <si>
    <t xml:space="preserve"> «Объем экспорта медицинских услуг - оказание медицинской помощи иностранным гражданам»</t>
  </si>
  <si>
    <t xml:space="preserve"> Основное мероприятие «Развитие государственно-частного партнерства в сфере здравоохранения» на 2019-2021 годы</t>
  </si>
  <si>
    <t xml:space="preserve"> Региональный проект «Обеспечение медицинских организаций системы здравоохранения Иркутской области квалифицированными кадрами» на 2019-2024 годы</t>
  </si>
  <si>
    <t>Всего, в том числе:</t>
  </si>
  <si>
    <t>«Финансовое обеспечение организации обязательного медицинского страхования на территориях субъектов Российской Федерации (Софинансирование расходов медицинских организаций на оплату труда врачей и среднего медицинского персонала)»</t>
  </si>
  <si>
    <t>«Формирование и развитие регионального фрагмента Единой государственной информационной системы в сфере здравоохранения»</t>
  </si>
  <si>
    <t>«Создание единого цифрового контура в здравоохранении на основе единой государственной информационной системы здравоохранения (ЕГИСЗ)»</t>
  </si>
  <si>
    <t xml:space="preserve"> Основное мероприятие «Государственная политика в сфере здравоохранения Иркутской области» на 2019-2024 годы</t>
  </si>
  <si>
    <t xml:space="preserve"> «Приобретение материальных запасов медицинскими организациями, подведомственными министерству здравоохранения Иркутской области, пострадавшими в результате чрезвычайной ситуации в июне 2019 года»</t>
  </si>
  <si>
    <t xml:space="preserve"> «Мероприятия по иммунопрофилактике, проводимые на территориях муниципальных образований Иркутской области, пострадавших в результате чрезвычайной ситуации в июне 2019 года»</t>
  </si>
  <si>
    <t xml:space="preserve"> «Компенсация работникам учреждений в установленном порядке части стоимости путевки на санаторно-курортное лечение в санаторно-курортных организациях, расположенных на территории Иркутской области»</t>
  </si>
  <si>
    <t xml:space="preserve"> «Проведение независимой оценки качества условий оказания услуг медицинскими организациями»</t>
  </si>
  <si>
    <t>Выплата медицинским работникам, отличившимся при ликвидации чрезвычайной ситуации, сложившейся в результате паводка в июне 2019 года</t>
  </si>
  <si>
    <t>Расходы, связанные с направлением медицинских работников на ликвидацию чрезвычайной ситуации, сложившейся в результате паводка в июне 2019 года</t>
  </si>
  <si>
    <t>«Переоснащение медицинских организаций, оказывающих медицинскую помощь больным с онкологическими заболеваниями»</t>
  </si>
  <si>
    <t>«Оснащение оборудованием региональных сосудистых центров и первичных сосудистых отделений»</t>
  </si>
  <si>
    <t>«Оснащение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человек»</t>
  </si>
  <si>
    <t xml:space="preserve"> «Создание и замена фельдшерских, фельдшерско-акушерских пунктов и врачебных амбулаторий для населенных пунктов с численностью населения от 100 до 2000 человек»</t>
  </si>
  <si>
    <t>«Строительство объектов здравоохранения в целях создания современной инфраструктуры оказания медицинской помощи детям»</t>
  </si>
  <si>
    <t xml:space="preserve"> Основное мероприятие «Строительство, реконструкция, в том числе выполнение проектных и изыскательских работ, объектов государственной собственности Иркутской области в сфере здравоохранения» на 2019-2024 годы </t>
  </si>
  <si>
    <t xml:space="preserve"> «Строительство, реконструкция, в том числе выполнение проектных и изыскательских работ, объектов государственной собственности Иркутской области в сфере здравоохранения»</t>
  </si>
  <si>
    <t>«Капитальный ремонт объектов здравоохранения, по которым государственным заказчиком на проведение работ определено областное государственное казенное учреждение «Управление капитального строительства Иркутской области»</t>
  </si>
  <si>
    <t xml:space="preserve"> Основное мероприятие «Уплата взносов на обязательное медицинское страхование неработающего населения Иркутской области» на 2019-2024 годы </t>
  </si>
  <si>
    <t>»;</t>
  </si>
  <si>
    <t>Лисянская И.Н.</t>
  </si>
  <si>
    <t>Матысик Т.А.</t>
  </si>
  <si>
    <t>Карташева Т.С.</t>
  </si>
  <si>
    <t xml:space="preserve">Зверева А. </t>
  </si>
  <si>
    <t>Табарова И.И.</t>
  </si>
  <si>
    <t>Шкандыло Т.П.</t>
  </si>
  <si>
    <t>Дугина Н.Ю.</t>
  </si>
  <si>
    <t>Галкова Л.В.</t>
  </si>
  <si>
    <t>Обласов Р.Ю.</t>
  </si>
  <si>
    <t>Тормозова О.Р.</t>
  </si>
  <si>
    <t>Перфильева Н.В.</t>
  </si>
  <si>
    <t>Ильина А.В.</t>
  </si>
  <si>
    <t>Тютрина О., Евдокимова Света</t>
  </si>
  <si>
    <t>МИАЦ</t>
  </si>
  <si>
    <t>ТФОМС</t>
  </si>
  <si>
    <t>МИНСТРОЙ</t>
  </si>
  <si>
    <t>Рязанцев  Сергей Леонидович</t>
  </si>
  <si>
    <t>707-318</t>
  </si>
  <si>
    <t>Из соспоставительных взять пояснения, где изменилось финансирование, написать сразу кураторам. Что должно измениться значение показателя</t>
  </si>
  <si>
    <t>240-516</t>
  </si>
  <si>
    <t>s.razancev@govirk.ru</t>
  </si>
  <si>
    <t xml:space="preserve">Алексей Александрович Емелюков </t>
  </si>
  <si>
    <t>707-319</t>
  </si>
  <si>
    <t>a.emelyukov@govirk.ru</t>
  </si>
  <si>
    <t>Начальник</t>
  </si>
  <si>
    <t>Исполнитель</t>
  </si>
  <si>
    <t>Царан И.</t>
  </si>
  <si>
    <t>манту</t>
  </si>
  <si>
    <t>Диаскин</t>
  </si>
  <si>
    <t>Показатель объема: Количество пролеченных иностранных граждан (тысяч чел.)</t>
  </si>
  <si>
    <t>Показатель объема: Количество поездок ПКДЦ «Академик Федор Углов» в отдаленные населенные пункты» (ед.)</t>
  </si>
  <si>
    <t xml:space="preserve">Профилактика ВИЧ-инфекции и гепатитов B и C, в том числе с привлечением к реализации указанных мероприятий социально ориентированных некоммерческих организаций
</t>
  </si>
  <si>
    <t xml:space="preserve"> «Единовременные компенсационные выплаты медицинским работникам (врачам, фельдшерам), прибывшим (переехавшим) на работу в сельские населенные пункты, либо рабочие поселки, либо поселки городского типа, либо города с населением до 50 тыс. человек»</t>
  </si>
  <si>
    <t>Приобретение, поставка и монтаж модульных конструкций для размещения фельдшерско-акушерских пунктов</t>
  </si>
  <si>
    <t>Профилактика ВИЧ-инфекции и гепатитов B и C, в том числе с привлечением к реализации указанных мероприятий социально ориентированных некоммерческих организаций</t>
  </si>
  <si>
    <t xml:space="preserve"> «Проведение коммуникационной кампании по формированию здорового образа жизни»</t>
  </si>
  <si>
    <t xml:space="preserve"> «Организационные мероприятия, связанные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типов, апластической анемией неуточненной, наследственным дефицитом факторов II (фибриногена), VII (лабильного), X (Стюарта-Прауэра), а также после трансплантации органов и (или) тканей»</t>
  </si>
  <si>
    <t xml:space="preserve"> «Обеспечение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наблюдении»</t>
  </si>
  <si>
    <t>«Единовременная денежная выплата на обучение отдельным категориям студентов в целях привлечения их для дальнейшей работы в медицинских организациях, расположенных в отдаленных районах Иркутской области»</t>
  </si>
  <si>
    <t xml:space="preserve"> «Капитальный ремонт, разработка и экспертиза проектной документации для проведения капитального ремонта объектов здравоохранения и проектно-сметные работы объектов здравоохранения»</t>
  </si>
  <si>
    <t>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</si>
  <si>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3.1.2.</t>
  </si>
  <si>
    <t>1.16.</t>
  </si>
  <si>
    <t>Дертышникова О.В.</t>
  </si>
  <si>
    <t>Организационные мероприятия, связанные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типов, апластической анемией неуточненной, наследственным дефицитом факторов II (фибриногена), VII (лабильного), X (Стюарта-Прауэра), а также после трансплантации органов и (или) тканей</t>
  </si>
  <si>
    <t>Единовременная денежная выплата на обучение отдельным категориям студентов в целях привлечения их для дальнейшей работы в медицинских организациях, расположенных в отдаленных районах Иркутской области</t>
  </si>
  <si>
    <t>«Приобретение аппаратов для искусственной вентиляции легких для медицинских организаций за счет средств резервного фонда Правительства Российской Федерации»</t>
  </si>
  <si>
    <t>«Осуществление выплат стимулирующего характера за особые условия труда и дополнительную нагрузку медицинским работникам, оказывающим медицинскую помощь гражданам, у которых выявлена новая коронавирусная инфекция, и лицам из групп риска заражения новой коронавирусной инфекцией, за счет средств резервного фонда Правительства Российской Федерации»</t>
  </si>
  <si>
    <t>Подключение (технологическое присоединение) к сетям инженерно-технического обеспечения зданий медицинских организаций</t>
  </si>
  <si>
    <t>«Осуществление выплат стимулирующего характера за выполнение особо важных работ медицинским и иным работникам, непосредственно участвующим в оказании медицинской помощи гражданам, у которых выявлена новая коронавирусная инфекция, за счет средств резервного фонда Правительства Российской Федерации»</t>
  </si>
  <si>
    <t>«Снос аварийного здания инфекционного отделения областного государственного бюджетного учреждения здравоохранения «Шелеховская районная больница», расположенного по адресу: Иркутская область, г. Шелехов, ул. Ленина, 24, «Больничный городок», №4»</t>
  </si>
  <si>
    <t xml:space="preserve">«Оснащение (переоснащение)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инфекцией» </t>
  </si>
  <si>
    <t>«Приобретение, поставка и монтаж модульных конструкций медицинскими организациями для размещения фельдшерско-акушерских пунктов и их оснащение»</t>
  </si>
  <si>
    <t>«Расходы,связанные с профилактикой и устранением последствий распространения коронавирусной инфекции»</t>
  </si>
  <si>
    <r>
      <t>«Финансовое обеспечение формирования нормированного страхового запаса территориального фонда обязательного медицинского страхования в целях софинансирования расходов медицинских организаций на оплату труда врачей и среднего медицинского персонала</t>
    </r>
    <r>
      <rPr>
        <sz val="12"/>
        <rFont val="Calibri"/>
        <family val="2"/>
        <charset val="204"/>
      </rPr>
      <t>»</t>
    </r>
  </si>
  <si>
    <t>«Финансовое обеспечение осуществления денежных выплат стимулирующего характера  медицинским работникам за выявление онкологических заболеваний в ходе проведения диспансеризации и профилактических осмотров»</t>
  </si>
  <si>
    <t>телефон</t>
  </si>
  <si>
    <t>уточнение</t>
  </si>
  <si>
    <t>238</t>
  </si>
  <si>
    <t>(Берем в расчет Туберкулинодиагностику их 1 000 000)</t>
  </si>
  <si>
    <t>Пономарева Р.</t>
  </si>
  <si>
    <t>Солонская О.А.</t>
  </si>
  <si>
    <t>265-028</t>
  </si>
  <si>
    <t>Болотова Анна Владимировна</t>
  </si>
  <si>
    <t>280-344</t>
  </si>
  <si>
    <t xml:space="preserve">Окунев Андрей Петрович </t>
  </si>
  <si>
    <t>265-036</t>
  </si>
  <si>
    <t>Беликова Ольга Ильинична, Лидия Дмитриевна</t>
  </si>
  <si>
    <t>Ильина Д</t>
  </si>
  <si>
    <t>Показатель объема: Количество приобретенных, поставленных и смонтированных медицинскими организациями модульных конструкций ФАПов (ед.)</t>
  </si>
  <si>
    <t>+</t>
  </si>
  <si>
    <t>Елена Юрьевна</t>
  </si>
  <si>
    <t>Ефимова</t>
  </si>
  <si>
    <t>Елена Ю. Ефимова &lt;elena@miac-io.ru&gt;</t>
  </si>
  <si>
    <t>по рег проекту!</t>
  </si>
  <si>
    <t>Рябова Елена Ивановна eir@miac-io.ru</t>
  </si>
  <si>
    <t>Приобретение, поставка и монтаж модульных конструкций медицинскими организациями для размещения фельдшерско-акушерских пунктов и их оснащение</t>
  </si>
  <si>
    <t xml:space="preserve"> X</t>
  </si>
  <si>
    <t>X</t>
  </si>
  <si>
    <t>Показатель объема: Количество произведенных выплат на обучение отдельным категориям студентов (ед.)</t>
  </si>
  <si>
    <t>Показатель качества: Доля студентов своевременно получивших выплату на обучение, в общем количестве студентов, имеющих на нее право (%)</t>
  </si>
  <si>
    <t>Показатель качества: Доля приобретенных, поставленных и смонтированных медицинскими организациями модульных конструкций ФАПов от общего числа запланированных к приобретению (%)</t>
  </si>
  <si>
    <t>Капитальный ремонт, разработка и экспертиза проектной документации для проведения капитального ремонта объектов здравоохранения и проектно-сметные работы объектов здравоохранения</t>
  </si>
  <si>
    <t>«Финансовое обеспечение расходов, связанных с оплатой отпусков и выплатой компенсации за неиспользованные отпуска медицинским и иным работникам, которым в 2020 году предоставлялись выплаты стимулирующего характера за выполнение особо важных работ, особые условия труда и дополнительную нагрузку, в том числе на компенсацию ранее произведенных субъектами Российской Федерации расходов на указанные цели, за счет резервного фонда Правительства Российской Федерации»</t>
  </si>
  <si>
    <t xml:space="preserve">Основное мероприятие «Приобретение, поставка и монтаж модульных конструкций для размещения фельдшерско-акушерских пунктов» на 2019-2020 годы </t>
  </si>
  <si>
    <t>Наименование государственной программы, подпрограммы государственной программы, ведомственной целевой программы, основного мероприятия, регионального проекта, мероприятия</t>
  </si>
  <si>
    <t>Источник</t>
  </si>
  <si>
    <t>Закупка диагностических средств для выявления и мониторинга лечения лиц, инфицированных вирусами иммунодефицита человека, в том числе в сочетании с вирусами гепатитов В и (или) С, в соответствии с перечнем, утвержденным Министерством здравоохранения Российской Федерации</t>
  </si>
  <si>
    <t xml:space="preserve">План мероприятий на 2021 год по реализации государственной программы Иркутской области «Развитие здравоохранения» на 2019-2024 годы </t>
  </si>
  <si>
    <t>Объем ресурсного обеспечения на 2021 год</t>
  </si>
  <si>
    <t>Ботоева Н.</t>
  </si>
  <si>
    <t>Белоусов Р.О.</t>
  </si>
  <si>
    <t>5.4.1.</t>
  </si>
  <si>
    <t>Захарова Татьяна</t>
  </si>
  <si>
    <t xml:space="preserve"> saa1@guzio.ru ept@guzio.ru</t>
  </si>
  <si>
    <t>Мосина Наталья Юрьевна</t>
  </si>
  <si>
    <t>20-16-38</t>
  </si>
  <si>
    <t>МИНОБР</t>
  </si>
  <si>
    <t>Значение показателя мероприятия на 2021 год</t>
  </si>
  <si>
    <t>№ п/п</t>
  </si>
  <si>
    <t>Основное мероприятие «Развитие государственно-частного партнерства в сфере здравоохранения» на 2019-2022 годы</t>
  </si>
  <si>
    <t xml:space="preserve"> 06.2021</t>
  </si>
  <si>
    <t xml:space="preserve"> 01.2021</t>
  </si>
  <si>
    <t xml:space="preserve"> 12.2021</t>
  </si>
  <si>
    <t>3.</t>
  </si>
  <si>
    <t>Показатель качества: Обеспеченность населения средними медицинскими работниками, работающими в государственных медицинских организациях (чел. на 10 тыс. населения)</t>
  </si>
  <si>
    <t>Показатель качества: Обеспеченность населения врачами, работающими в государственных медицинских организациях (чел. на 10 тыс. населения)</t>
  </si>
  <si>
    <t>5.4.</t>
  </si>
  <si>
    <t>1.15.1.</t>
  </si>
  <si>
    <t>1.16.1.</t>
  </si>
  <si>
    <t>3.2.</t>
  </si>
  <si>
    <t>4.2.1.</t>
  </si>
  <si>
    <t>5.1.7.</t>
  </si>
  <si>
    <t>5.1.10.</t>
  </si>
  <si>
    <t>5.1.11.</t>
  </si>
  <si>
    <t>5.2.</t>
  </si>
  <si>
    <t>5.2.1.</t>
  </si>
  <si>
    <t>5.3.</t>
  </si>
  <si>
    <t>5.3.1.</t>
  </si>
  <si>
    <t xml:space="preserve">«Приложение к распоряжению министерства </t>
  </si>
  <si>
    <t xml:space="preserve">здравоохранения Иркутской области от </t>
  </si>
  <si>
    <t>25 декабря 2020 года № 2554-мр</t>
  </si>
  <si>
    <t>Профилактика и устранение последствий распространения коронавирусной инфекции</t>
  </si>
  <si>
    <t>1.4.3.</t>
  </si>
  <si>
    <t>5.1.12.</t>
  </si>
  <si>
    <t>Оснащение фельдшерско-акушерских пунктов</t>
  </si>
  <si>
    <t>5.1.13.</t>
  </si>
  <si>
    <t>5.5.</t>
  </si>
  <si>
    <t>5.5.1.</t>
  </si>
  <si>
    <t>Модернизация первичного звена здравоохранения (капитальный ремонт объектов здравоохранения, приобретение медицинского оборудования и автомобильного транспорта)</t>
  </si>
  <si>
    <t>Оснащение врачебных амбулаторий</t>
  </si>
  <si>
    <t>5.5.2.</t>
  </si>
  <si>
    <t>5.5.3.</t>
  </si>
  <si>
    <t>5.5.4.</t>
  </si>
  <si>
    <t>Приобретение, поставка, монтаж модульных конструкций для размещения врачебных амбулаторий</t>
  </si>
  <si>
    <t>Основное мероприятие «Модернизация первичного звена здравоохранения» на 2021-2024 годы</t>
  </si>
  <si>
    <t>Наименование государственной программы, подпрограммы, ведомственной целевой программы, основного мероприятия, регионального проекта, мероприятия</t>
  </si>
  <si>
    <t>«Иммунопрофилактика»</t>
  </si>
  <si>
    <t>«Первичная медико-санитарная помощь, в части профилактики»</t>
  </si>
  <si>
    <t>«Проведение коммуникационной кампании по формированию здорового образа жизни»</t>
  </si>
  <si>
    <t>«Оказание высокотехнологичной медицинской помощи, не включенной в базовую программу обязательного медицинского страхования»</t>
  </si>
  <si>
    <t>«Закупки диагностических средств для выявления и мониторинга лечения лиц, инфицированных вирусами иммунодефицита человека, в том числе в сочетании с вирусами гепатитов В и (или) С, в соответствии с перечнем,утвержденным Министерством здравоохранения Российской Федерации»</t>
  </si>
  <si>
    <t>«Закупки диагностических средств для выявления, определения чувствительности микобактерии туберкулеза и мониторинга лечения лиц, больных туберкулезом с множественной лекарственной устойчивостью возбудителя, в соответствии с перечнем, утвержденным Министерством здравоохранения Российской Федерации, а также медицинских изделий в соответствии со стандартом оснащения, предусмотренным порядком оказания медицинской помощи больным туберкулезом»</t>
  </si>
  <si>
    <t>«Медицинская деятельность, связанная с донорством органов человека в целях трансплантации (пересадки), включающей проведение мероприятий по медицинскому обследованию донора, обеспечению сохранности донорских органов до их изъятия у донора, изъятию донорских органов, хранению и транспортировке донорских органов и иных мероприятий, направленных на обеспечение этой деятельности»</t>
  </si>
  <si>
    <t>«Организация и оказание медицинской помощи больным ВИЧ-инфекцией, осуществление мероприятий по профилактике ВИЧ-инфекции»</t>
  </si>
  <si>
    <t>«Первичная специализированная медико-санитарная помощь в амбулаторных условиях в медицинских организациях, подведомственных министерству здравоохранения Иркутской области»</t>
  </si>
  <si>
    <t>«Специализированная медицинская помощь в условиях дневного стационара в медицинских организациях, подведомственных министерству здравоохранения Иркутской области»</t>
  </si>
  <si>
    <t>«Специализированная медицинская помощь в стационарных условиях в медицинских организациях, подведомственных министерству здравоохранения Иркутской области»</t>
  </si>
  <si>
    <t>«Оказание скорой специализированной медицинской помощи (медицинская эвакуация)»</t>
  </si>
  <si>
    <t xml:space="preserve"> «Профилактика и устранение последствий распространения коронавирусной инфекции»</t>
  </si>
  <si>
    <t>«Оказание скорой, в том числе скорой специализированной, медицинской помощи»</t>
  </si>
  <si>
    <t>«Заготовка, хранение, обеспечение донорской кровью и ее компонентами»</t>
  </si>
  <si>
    <t>«Первичная медико-санитарная помощь в амбулаторных условиях в медицинских организациях родовспоможения, подведомственных министерству здравоохранения Иркутской области»</t>
  </si>
  <si>
    <t>«Специализированная медицинская помощь в стационарных условиях в медицинских организациях родовспоможения, подведомственных министерству здравоохранения Иркутской области»</t>
  </si>
  <si>
    <t>«Обеспечение детей первого - второго года жизни специальными молочными продуктами детского питания»</t>
  </si>
  <si>
    <t>«Обеспечение полноценным питанием беременных женщин, кормящих матерей, а также детей в возрасте до трех лет через специальные пункты питания и организации торговли по заключению врачей»</t>
  </si>
  <si>
    <t>«Организация круглосуточного приема, содержания, выхаживания и воспитания детей»</t>
  </si>
  <si>
    <t>«Первичная медико-санитарная помощь в амбулаторных условиях в детских медицинских организациях, подведомственных министерству здравоохранения Иркутской области»</t>
  </si>
  <si>
    <t>«Специализированная медицинская помощь в стационарных условиях в детских медицинских организациях, подведомственных министерству здравоохранения Иркутской области»</t>
  </si>
  <si>
    <t>«Санаторно-курортное лечение в медицинских организациях, подведомственных министерству здравоохранения Иркутской области»</t>
  </si>
  <si>
    <t>«Паллиативная медицинская помощь»</t>
  </si>
  <si>
    <t>«Развитие паллиативной медицинской помощи»</t>
  </si>
  <si>
    <t>«Предоставление гражданам в связи с подъемом заболеваемости новой коронавирусной инфекцией бесплатного обеспечения лекарственными препаратами для медицинского применения для лечения в стационарных условиях»</t>
  </si>
  <si>
    <t>«Льготное обеспечение лекарственными препаратами, специализированными продуктами лечебного питания, медицинскими изделиями отдельных категорий граждан в соответствии с Законом Иркутской области от 17 декабря 2008 года № 106-оз»</t>
  </si>
  <si>
    <t>«Обеспечение лекарственными препаратами для медицинского применения, медицинскими изделиями и специализированными продуктами лечебного питания, не входящими в соответствующий стандарт медицинской помощи, в случае наличия медицинских показаний (индивидуальной непереносимости, по жизненным показаниям) по решению врачебной комиссии»</t>
  </si>
  <si>
    <t>«Oрганизационные мероприятия, связанные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 а также после трансплантации органов и (или) тканей»</t>
  </si>
  <si>
    <t>«Организационные мероприятия, связанные с обеспечением лиц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тканей, включающие в себя хранение лекарственных препаратов, доставку лекарственных препаратов до аптечных организаций, создание и сопровождение электронных баз данных учета и движения лекарственных препаратов»</t>
  </si>
  <si>
    <t>«Организационные мероприятия, связанные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типов, апластической анемией неуточненной, наследственным дефицитом факторов II (фибриногена), VII (лабильного), X (Стюарта-Прауэра), а также после трансплантации органов и (или) тканей»</t>
  </si>
  <si>
    <t>«Отдельные полномочия в области лекарственного обеспечения»</t>
  </si>
  <si>
    <t>«Экспертиза качества фармацевтической субстанции, произведенной для реализации»</t>
  </si>
  <si>
    <t>«Оказание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детей-инвалидов»</t>
  </si>
  <si>
    <t>«Финансовое обеспечение расходов на оказание услуг по получению, хранению, учету и доставке лекарственных препаратов приобретаемых министерством здравоохранения Иркутской области за счет средс»тв иного межбюджетного трансферта, предоставленного из резервного фонда Правительства Российской Федерации в целях финансового обеспечения мероприятий по приобретению лекарственных препаратов для лечения пациентов с новой коронавирусной инфекцией, получающих медицинскую помощь в амбулаторных условиях»</t>
  </si>
  <si>
    <t>«Финансовое обеспечение мероприятий по приобретению лекарственных препаратов для лечения пациентов с новой коронавирусной инфекцией (COVID-19), получающих медицинскую помощь в амбулаторных условиях, за счет средств резервного фонда Правительства Российской Федерации»</t>
  </si>
  <si>
    <t>«Обеспечение закупки авиационных работ органами государственной власти субъектов Российской Федерации в целях оказания медицинской помощи»</t>
  </si>
  <si>
    <t>«Расширение программы иммунизации детского населения за счет регионального календаря профилактических прививок»</t>
  </si>
  <si>
    <t>«Проведение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обслуживания»</t>
  </si>
  <si>
    <t>«Обеспечение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наблюдении»</t>
  </si>
  <si>
    <t>«Объем экспорта медицинских услуг - оказание медицинской помощи иностранным гражданам»</t>
  </si>
  <si>
    <t>«Оказание медицинской помощи в амбулаторных условиях в рамках государственно-частного партнерства»</t>
  </si>
  <si>
    <t>Основное мероприятие «Развитие государственно-частного партнерства в сфере здравоохранения» на 2019-2021 годы</t>
  </si>
  <si>
    <t>«Государственно-частное партнерство в сфере здравоохранения»</t>
  </si>
  <si>
    <t>«Единовременные компенсационные выплаты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тыс. человек»</t>
  </si>
  <si>
    <t>«Повышение качества подготовки и уровня квалификации медицинских кадров»</t>
  </si>
  <si>
    <t>«Ежемесячная денежная выплата отдельным категориям студентов в целях привлечения их для дальнейшей работы в медицинских организациях, расположенных на территории Иркутской области»</t>
  </si>
  <si>
    <t>«Финансовое обеспечение формирования нормированного страхового запаса территориального фонда обязательного медицинского страхования в целях софинансирования расходов медицинских организаций на оплату труда врачей и среднего медицинского персонала»</t>
  </si>
  <si>
    <t>«Формирование и ведение единой статистическо-информационной системы здравоохранения в Иркутской области»</t>
  </si>
  <si>
    <t>«Проведение судебно-медицинских экспертиз»</t>
  </si>
  <si>
    <t>«Обеспечение (компенсация) расходов государственных учреждений здравоохранения Иркутской области на оплату отпусков и выплату компенсации за неиспользованные отпуска медицинским и иным работникам, которым производились выплаты стимулирующего характера, предусмотренные указом Губернатора Иркутской области от 7 апреля 2020 года № 89-уг»</t>
  </si>
  <si>
    <t>«Обеспечение предоставления единовременной выплаты к профессиональным праздникам в 2019 году в соответствии с указом Губернатора Иркутской области от 12 ноября 2018 года № 233-уг«Об установлении единовременной выплаты к профессиональным праздникам отдельным категориям работников в Иркутской области»</t>
  </si>
  <si>
    <t>«Обеспечение предоставления единовременной выплаты к профессиональным праздникам в 2020 году в соответствии с указом Губернатора Иркутской области от 15 июля 2019 года № 152-уг«Об установлении единовременной выплаты к профессиональным праздникам отдельным категориям работников в Иркутской области»</t>
  </si>
  <si>
    <t>«Приобретение материальных запасов медицинскими организациями, подведомственными министерству здравоохранения Иркутской области, пострадавшими в результате чрезвычайной ситуации в июне 2019 года»</t>
  </si>
  <si>
    <t>«Мероприятия по иммунопрофилактике, проводимые на территориях муниципальных образований Иркутской области, пострадавших в результате чрезвычайной ситуации в июне 2019 года»</t>
  </si>
  <si>
    <t>«Реализация государственных функций по мобилизационной подготовке экономики»</t>
  </si>
  <si>
    <t>«Укрепление материально-технической базы медицинских организаций, подведомственных министерству здравоохранения Иркутской области»</t>
  </si>
  <si>
    <t>«Капитальный ремонт, разработка и экспертиза проектной документации для проведения капитального ремонта объектов здравоохранения и проектно-сметные работы объектов здравоохранения»</t>
  </si>
  <si>
    <t>«Обеспечение гарантий и компенсаций для лиц, работающих в медицинских организациях, учредителем которых является министерство здравоохранения Иркутской области, расположенных в районах Крайнего Севера и приравненных к ним местностях»</t>
  </si>
  <si>
    <t>«Проведение патологоанатомических исследований»</t>
  </si>
  <si>
    <t>«Осуществление переданных полномочий РФ в сфере охраны здоровья граждан»</t>
  </si>
  <si>
    <t>«Осуществление функций государственной власти в сфере здравоохранения»</t>
  </si>
  <si>
    <t>«Компенсация работникам учреждений в установленном порядке части стоимости путевки на санаторно-курортное лечение в санаторно-курортных организациях, расположенных на территории Иркутской области»</t>
  </si>
  <si>
    <t>«Проведение независимой оценки качества условий оказания услуг медицинскими организациями»</t>
  </si>
  <si>
    <t>«Выплата работникам медицинских организаций,  отличившимся при ликвидации чрезвычайной ситуации, сложившейся в результате паводка в июне 2019 года»</t>
  </si>
  <si>
    <t>«Расходы, связанные с направлением медицинских работников на ликвидацию чрезвычайной ситуации, сложившейся в результате паводка в июне 2019 года»</t>
  </si>
  <si>
    <t>«Осуществление выплат стимулирующего характера за особые условия труда и дополнительную нагрузку работникам государственных учреждений здравоохранения Иркутской области, оказывающим и обеспечивающим оказание медицинской помощи гражданам, у которых выявлена новая коронавирусная инфекция и лицам из групп риска заражения новой коронавирусной инфекцией»</t>
  </si>
  <si>
    <t>«Осуществление дополнительных выплат медицинским и иным работникам медицинских и иных организаций, оказывающим медицинскую помощь (участвующим в оказании, обеспечивающим оказание медицинской помощи) по диагностике и лечению новой коронавирусной инфекции, контактирующим с пациентами с установленным диагнозом новой коронавирусной инфекции, за счет средств резервного фонда Правительства Российской Федерации»</t>
  </si>
  <si>
    <t>«Подключение (технологическое присоединение) к сетям инженерно-технического обеспечения зданий медицинских организаций»</t>
  </si>
  <si>
    <t xml:space="preserve">«Приобретение земельных участков и объектов недвижимости в сфере здравоохранения» </t>
  </si>
  <si>
    <t>«Оснащение фельдшерско-акушерских пунктов»</t>
  </si>
  <si>
    <t>«Приобретение кислорода»</t>
  </si>
  <si>
    <t>«Проведение тестирования на выявление новой коронавирусной инфекции»</t>
  </si>
  <si>
    <t>Приобретение медицинского оборудования</t>
  </si>
  <si>
    <t>Приобретение медицинских изделий и расходных материалов</t>
  </si>
  <si>
    <t>Приобретение средств индивидуальной защиты</t>
  </si>
  <si>
    <t>«Субсидии из областного бюджета юридическим лицам, в том числе бюджетным и (или) автономным учреждениям, учредителем которых не является Иркутская область, в целях финансового обеспечения мероприятий, связанных с профилактикой и устранением последствий распространения коронавирусной инфекции на территории Иркутской области»</t>
  </si>
  <si>
    <t>«Оказание социальной поддержки работникам государственных учреждений здравоохранения Иркутской области, на территории обслуживания которых были зарегистрированы случаи заболевания новой коронавирусной инфекцией»</t>
  </si>
  <si>
    <t>«Финансовое обеспечение мероприятий по борьбе с новой коронавирусной инфекцией (COVID-19) за счет средств резервного фонда Правительства Российской Федерации»</t>
  </si>
  <si>
    <t>«Финансовое обеспечение мероприятий по оснащению (переоснащению) медицинскими изделиями лабораторий медицинских организаций, осуществляющих этиологическую диагностику новой коронавирусной инфекции (COVID-19) методами амплификации нуклеиновых кислот, за счет средств резервного фонда Правительства Российской Федерации»</t>
  </si>
  <si>
    <t>«Создание и замена фельдшерских, фельдшерско-акушерских пунктов и врачебных амбулаторий для населенных пунктов с численностью населения от 100 до 2000 человек»</t>
  </si>
  <si>
    <t>«Приобретение, поставка и монтаж модульных конструкций для размещения фельдшерско-акушерских пунктов»</t>
  </si>
  <si>
    <t>«Строительство, реконструкция, в том числе выполнение проектных и изыскательских работ, объектов государственной собственности Иркутской области в сфере здравоохранения»</t>
  </si>
  <si>
    <t>«Модернизация первичного звена здравоохранения (капитальный ремонт объектов здравоохранения, приобретение медицинского оборудования и автомобильного транспорта)»</t>
  </si>
  <si>
    <t>«Модернизация первичного звена здравоохранения (строительство и (или) реконтрукции объектов здравоохранения)»</t>
  </si>
  <si>
    <t>«Оснащение врачебных амбулаторий»</t>
  </si>
  <si>
    <t>«Приобретение, поставка, монтаж модульных конструкций для размещения врачебных амбулаторий»</t>
  </si>
  <si>
    <t xml:space="preserve">Основное мероприятие «Уплата взносов на обязательное медицинское страхование неработающего населения Иркутской области» на 2019-2024 годы </t>
  </si>
  <si>
    <t>«Страховые взносы на обязательное медицинское страхование неработающего населения Иркутской области»</t>
  </si>
  <si>
    <t>«Дополнительное финансовое обеспечение организации обязательного медицинского страхования на территории Иркутской области»</t>
  </si>
  <si>
    <t>«Финансовое обеспечение организации обязательного медицинского страхования на территориях субъектов Российской Федерации»</t>
  </si>
  <si>
    <t>«Дополнительное финансовое обеспечение медицинских организаций в условиях чрезвычайной ситуации и (или) при возникновении угрозы распространения заболеваний, представляющих опасность для окружающих, в рамках реализации территориальных программ обязательного медицинского страхования за счет средств резервного фонда Правительства Российской Федерации»</t>
  </si>
  <si>
    <t>«Финансовое обеспечение мероприятий по организации дополнительного профессионального образования медицинских работников по программам повышения квалификации, а также по приобретению и проведению ремонта медицинского оборудования»</t>
  </si>
  <si>
    <t>Показатель объема: Количество приобретенных, поставленных и смонтированных модульных конструкций для размещения врачебных амбулаторий (ед.)</t>
  </si>
  <si>
    <t>Показатель качества: Доля приобретенного медицинского оборудования и автомобильного транспорта от количества запланированного к приобретению (%)</t>
  </si>
  <si>
    <t>Показатель объема: Количество мест (мест)</t>
  </si>
  <si>
    <t>Показатель объема: Количество автомобильного транспорта, приобретаемого в рамках мероприятия (ед.)</t>
  </si>
  <si>
    <t>Показатель объема: Количество врачебных амбулаторий, оснащенных медицинским оборудованием (ед.)</t>
  </si>
  <si>
    <t>Показатель качества: Доля оснащенных медицинским оборудованием врачебных амбулаторий от количества запланированного к оснащению (%)</t>
  </si>
  <si>
    <t>Показатель объема: Количество фельдшерско-акушерских пунктов, оснащенных медицинским оборудованием (ед.)</t>
  </si>
  <si>
    <t>Показатель качества: Доля приобретенных, поставленных и смонтированных модульных конструкций для размещения врачебных амбулаторий от общего числа запланированных к приобретению (%)</t>
  </si>
  <si>
    <t>тыс. руб.</t>
  </si>
  <si>
    <t>Единовременные компенсационные выплаты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тыс. человек</t>
  </si>
  <si>
    <t>Расходы, связанные с профилактикой и устранением последствий распространения коронавирусной инфекции</t>
  </si>
  <si>
    <t xml:space="preserve">Показатель объема: Количество проведенных мероприятий и форумов по общественному здоровью (в том числе по снижению потребления табака и никотиносодержащей продукции) для специалистов и населения (ед.)  </t>
  </si>
  <si>
    <t>Показатель качества: Доля образцов донорской крови, тестированной на маркеры гемотрансмиссивных инфекций с помощью молекулярно-биологических исследований, проводимых дополнительно к обязательным иммунологическим исследованиям на маркеры вирусов иммунодефицита человека и гепатитов B и C (%)</t>
  </si>
  <si>
    <t>Показатель объема: Число пациентов, получивших лекарственные препараты в целях проведения профилактики высокого риска развития сердечно-сосудистых заболеваний и сердечно-сосудистых осложнений (чел.)</t>
  </si>
  <si>
    <t>Показатель качества: Доля пациентов, получивших лекарственные препараты от общего числа заявившихся на получение (%)</t>
  </si>
  <si>
    <t>Показатель качества: Доля оснащенных модульных конструкций фельдшерско-акушерских пунктов в соответствии с Положением об организации первичной медико-санитарной помощи взрослому населению, утвержденным приказом Минздравсоцразвития России от 15 мая 2012 года № 543н (%)</t>
  </si>
  <si>
    <t>Показатель объема: Количество оснащенных модульных конструкций фельдшерско-акушерских пунктов в соответствии с Положением об организации первичной медико-санитарной помощи взрослому населению, утвержденным приказом Минздравсоцразвития России от 15 мая 2012 года № 543н (ед.)</t>
  </si>
  <si>
    <t>Показатель объема: Количество медицинских организаций, в которых приобретены медицинские изделия, расходные материалы и средства индивидульной защиты в рамках мероприятия (ед.)</t>
  </si>
  <si>
    <t>Показатель качества: Доля приобретенных медицинских изделий, расходных материалов и средств индивидуальной защиты от общего количества запланированных к приобретению (%)</t>
  </si>
  <si>
    <t>Показатель объема: Количество финансируемых объектов капитального строительства (реконструкции) в текущем году (ед.)</t>
  </si>
  <si>
    <t>Показатель качества: Количество объектов здравоохранения, на которые разработана проектная документация в текущем году (ед.)</t>
  </si>
  <si>
    <t>Показатель качества: Количество выпускников, трудоустроившихся в медицинские организации, подведомственные министерству здравоохранения Иркутской области (чел.)</t>
  </si>
  <si>
    <t>Показатель объема: Количество объектов в которых проведен капитальный ремонт (ед.)</t>
  </si>
  <si>
    <t>Временно замещающий дожность заместителя министра здравоохранения Иркутской области</t>
  </si>
  <si>
    <t>А.А. Селедцов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</si>
</sst>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#,##0.0"/>
    <numFmt numFmtId="166" formatCode="?"/>
    <numFmt numFmtId="167" formatCode="0.0"/>
    <numFmt numFmtId="168" formatCode="_(* #,##0.00_);_(* \(#,##0.00\);_(* &quot;-&quot;??_);_(@_)"/>
    <numFmt numFmtId="169" formatCode="#,##0.000"/>
    <numFmt numFmtId="170" formatCode="_-* #,##0.0_р_._-;\-* #,##0.0_р_._-;_-* &quot;-&quot;??_р_._-;_-@_-"/>
    <numFmt numFmtId="171" formatCode="_-* #,##0.0\ _₽_-;\-* #,##0.0\ _₽_-;_-* &quot;-&quot;?\ _₽_-;_-@_-"/>
  </numFmts>
  <fonts count="32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i/>
      <sz val="9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0"/>
      <color theme="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9" fillId="0" borderId="0"/>
    <xf numFmtId="164" fontId="9" fillId="0" borderId="0" applyFont="0" applyFill="0" applyBorder="0" applyAlignment="0" applyProtection="0"/>
    <xf numFmtId="0" fontId="8" fillId="0" borderId="0"/>
    <xf numFmtId="0" fontId="8" fillId="0" borderId="0"/>
    <xf numFmtId="168" fontId="9" fillId="0" borderId="0" applyFont="0" applyFill="0" applyBorder="0" applyAlignment="0" applyProtection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21" fillId="0" borderId="0"/>
    <xf numFmtId="0" fontId="23" fillId="0" borderId="0" applyNumberFormat="0" applyFill="0" applyBorder="0" applyAlignment="0" applyProtection="0"/>
    <xf numFmtId="0" fontId="25" fillId="0" borderId="0"/>
    <xf numFmtId="0" fontId="9" fillId="0" borderId="0"/>
    <xf numFmtId="0" fontId="9" fillId="0" borderId="0"/>
  </cellStyleXfs>
  <cellXfs count="27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/>
    <xf numFmtId="0" fontId="7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71" fontId="0" fillId="0" borderId="0" xfId="3" applyNumberFormat="1" applyFont="1" applyFill="1"/>
    <xf numFmtId="170" fontId="12" fillId="0" borderId="3" xfId="3" applyNumberFormat="1" applyFont="1" applyFill="1" applyBorder="1" applyAlignment="1" applyProtection="1">
      <alignment horizontal="right"/>
    </xf>
    <xf numFmtId="170" fontId="11" fillId="0" borderId="3" xfId="3" applyNumberFormat="1" applyFont="1" applyFill="1" applyBorder="1" applyAlignment="1" applyProtection="1">
      <alignment horizontal="right"/>
    </xf>
    <xf numFmtId="170" fontId="12" fillId="0" borderId="3" xfId="3" applyNumberFormat="1" applyFont="1" applyFill="1" applyBorder="1" applyAlignment="1" applyProtection="1">
      <alignment horizontal="center"/>
    </xf>
    <xf numFmtId="170" fontId="11" fillId="0" borderId="3" xfId="3" applyNumberFormat="1" applyFont="1" applyFill="1" applyBorder="1" applyAlignment="1" applyProtection="1">
      <alignment horizontal="center"/>
    </xf>
    <xf numFmtId="0" fontId="0" fillId="0" borderId="0" xfId="0" applyFill="1"/>
    <xf numFmtId="14" fontId="0" fillId="0" borderId="0" xfId="0" applyNumberFormat="1" applyFill="1"/>
    <xf numFmtId="3" fontId="0" fillId="0" borderId="0" xfId="0" applyNumberFormat="1" applyAlignment="1">
      <alignment wrapText="1"/>
    </xf>
    <xf numFmtId="3" fontId="0" fillId="0" borderId="0" xfId="0" applyNumberFormat="1"/>
    <xf numFmtId="0" fontId="9" fillId="0" borderId="0" xfId="8" applyNumberFormat="1" applyFill="1"/>
    <xf numFmtId="0" fontId="5" fillId="0" borderId="0" xfId="8" applyFont="1" applyFill="1" applyBorder="1" applyAlignment="1" applyProtection="1">
      <alignment vertical="center"/>
    </xf>
    <xf numFmtId="0" fontId="1" fillId="0" borderId="0" xfId="8" applyNumberFormat="1" applyFont="1" applyFill="1" applyBorder="1" applyAlignment="1" applyProtection="1">
      <alignment horizontal="right" vertical="center"/>
    </xf>
    <xf numFmtId="0" fontId="1" fillId="0" borderId="0" xfId="8" applyFont="1" applyFill="1" applyBorder="1" applyAlignment="1" applyProtection="1">
      <alignment horizontal="right" vertical="center"/>
    </xf>
    <xf numFmtId="170" fontId="1" fillId="0" borderId="0" xfId="8" applyNumberFormat="1" applyFont="1" applyFill="1" applyBorder="1" applyAlignment="1" applyProtection="1">
      <alignment horizontal="right" vertical="center"/>
    </xf>
    <xf numFmtId="0" fontId="5" fillId="0" borderId="0" xfId="8" applyNumberFormat="1" applyFont="1" applyFill="1" applyBorder="1" applyAlignment="1" applyProtection="1">
      <alignment vertical="center"/>
    </xf>
    <xf numFmtId="0" fontId="11" fillId="0" borderId="0" xfId="8" applyNumberFormat="1" applyFont="1" applyFill="1" applyBorder="1" applyAlignment="1" applyProtection="1">
      <alignment horizontal="right" vertical="center"/>
    </xf>
    <xf numFmtId="170" fontId="11" fillId="0" borderId="0" xfId="8" applyNumberFormat="1" applyFont="1" applyFill="1" applyBorder="1" applyAlignment="1" applyProtection="1">
      <alignment horizontal="right" vertical="center"/>
    </xf>
    <xf numFmtId="171" fontId="11" fillId="0" borderId="0" xfId="8" applyNumberFormat="1" applyFont="1" applyFill="1" applyBorder="1" applyAlignment="1" applyProtection="1">
      <alignment horizontal="right" vertical="center"/>
    </xf>
    <xf numFmtId="0" fontId="11" fillId="0" borderId="0" xfId="8" applyNumberFormat="1" applyFont="1" applyFill="1" applyBorder="1" applyAlignment="1" applyProtection="1">
      <alignment horizontal="center" vertical="center"/>
    </xf>
    <xf numFmtId="0" fontId="11" fillId="0" borderId="0" xfId="8" applyFont="1" applyFill="1" applyBorder="1" applyAlignment="1" applyProtection="1">
      <alignment horizontal="center" vertical="center"/>
    </xf>
    <xf numFmtId="0" fontId="11" fillId="0" borderId="2" xfId="8" applyNumberFormat="1" applyFont="1" applyFill="1" applyBorder="1" applyAlignment="1" applyProtection="1">
      <alignment horizontal="center" vertical="center"/>
    </xf>
    <xf numFmtId="0" fontId="11" fillId="0" borderId="2" xfId="8" applyFont="1" applyFill="1" applyBorder="1" applyAlignment="1" applyProtection="1">
      <alignment horizontal="center" vertical="center"/>
    </xf>
    <xf numFmtId="0" fontId="11" fillId="0" borderId="12" xfId="8" applyNumberFormat="1" applyFont="1" applyFill="1" applyBorder="1" applyAlignment="1" applyProtection="1">
      <alignment horizontal="center" vertical="center"/>
    </xf>
    <xf numFmtId="49" fontId="12" fillId="0" borderId="3" xfId="8" applyNumberFormat="1" applyFont="1" applyFill="1" applyBorder="1" applyAlignment="1" applyProtection="1">
      <alignment horizontal="left" vertical="top" wrapText="1"/>
    </xf>
    <xf numFmtId="49" fontId="13" fillId="0" borderId="3" xfId="8" applyNumberFormat="1" applyFont="1" applyFill="1" applyBorder="1" applyAlignment="1" applyProtection="1">
      <alignment horizontal="left" vertical="top" wrapText="1"/>
    </xf>
    <xf numFmtId="0" fontId="9" fillId="0" borderId="0" xfId="8" applyFill="1" applyBorder="1"/>
    <xf numFmtId="0" fontId="9" fillId="0" borderId="3" xfId="8" applyFill="1" applyBorder="1"/>
    <xf numFmtId="0" fontId="2" fillId="0" borderId="0" xfId="8" applyFont="1" applyFill="1"/>
    <xf numFmtId="0" fontId="2" fillId="0" borderId="0" xfId="8" applyNumberFormat="1" applyFont="1" applyFill="1"/>
    <xf numFmtId="171" fontId="2" fillId="0" borderId="0" xfId="8" applyNumberFormat="1" applyFont="1" applyFill="1"/>
    <xf numFmtId="0" fontId="10" fillId="0" borderId="0" xfId="0" applyFont="1" applyFill="1"/>
    <xf numFmtId="0" fontId="16" fillId="0" borderId="0" xfId="0" applyFont="1" applyFill="1"/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11" xfId="0" applyFont="1" applyFill="1" applyBorder="1" applyAlignment="1" applyProtection="1">
      <alignment vertical="center"/>
    </xf>
    <xf numFmtId="165" fontId="17" fillId="0" borderId="1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/>
    </xf>
    <xf numFmtId="0" fontId="11" fillId="0" borderId="3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167" fontId="11" fillId="0" borderId="3" xfId="1" applyNumberFormat="1" applyFont="1" applyFill="1" applyBorder="1" applyAlignment="1">
      <alignment horizontal="center" vertical="center" wrapText="1"/>
    </xf>
    <xf numFmtId="0" fontId="11" fillId="0" borderId="3" xfId="1" applyNumberFormat="1" applyFont="1" applyFill="1" applyBorder="1" applyAlignment="1">
      <alignment vertical="center" wrapText="1"/>
    </xf>
    <xf numFmtId="49" fontId="11" fillId="0" borderId="3" xfId="1" applyNumberFormat="1" applyFont="1" applyFill="1" applyBorder="1" applyAlignment="1">
      <alignment horizontal="center" vertical="center" wrapText="1"/>
    </xf>
    <xf numFmtId="3" fontId="11" fillId="0" borderId="3" xfId="0" applyNumberFormat="1" applyFont="1" applyFill="1" applyBorder="1" applyAlignment="1">
      <alignment horizontal="center" vertical="center"/>
    </xf>
    <xf numFmtId="49" fontId="11" fillId="0" borderId="3" xfId="1" applyNumberFormat="1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169" fontId="11" fillId="0" borderId="3" xfId="1" applyNumberFormat="1" applyFont="1" applyFill="1" applyBorder="1" applyAlignment="1">
      <alignment horizontal="center" vertical="center" wrapText="1"/>
    </xf>
    <xf numFmtId="0" fontId="18" fillId="0" borderId="3" xfId="1" applyNumberFormat="1" applyFont="1" applyFill="1" applyBorder="1" applyAlignment="1">
      <alignment vertical="center" wrapText="1"/>
    </xf>
    <xf numFmtId="3" fontId="18" fillId="0" borderId="3" xfId="1" applyNumberFormat="1" applyFont="1" applyFill="1" applyBorder="1" applyAlignment="1">
      <alignment horizontal="center" vertical="center" wrapText="1"/>
    </xf>
    <xf numFmtId="171" fontId="9" fillId="0" borderId="0" xfId="8" applyNumberFormat="1" applyFill="1"/>
    <xf numFmtId="165" fontId="11" fillId="0" borderId="0" xfId="8" applyNumberFormat="1" applyFont="1" applyFill="1" applyBorder="1" applyAlignment="1" applyProtection="1">
      <alignment horizontal="right" vertical="center"/>
    </xf>
    <xf numFmtId="164" fontId="0" fillId="0" borderId="0" xfId="3" applyFont="1" applyFill="1" applyBorder="1"/>
    <xf numFmtId="171" fontId="9" fillId="0" borderId="0" xfId="8" applyNumberFormat="1" applyFill="1" applyBorder="1"/>
    <xf numFmtId="0" fontId="11" fillId="0" borderId="13" xfId="8" applyNumberFormat="1" applyFont="1" applyFill="1" applyBorder="1" applyAlignment="1" applyProtection="1">
      <alignment horizontal="center" vertical="center"/>
    </xf>
    <xf numFmtId="0" fontId="9" fillId="0" borderId="10" xfId="8" applyFill="1" applyBorder="1"/>
    <xf numFmtId="170" fontId="12" fillId="0" borderId="4" xfId="3" applyNumberFormat="1" applyFont="1" applyFill="1" applyBorder="1" applyAlignment="1" applyProtection="1">
      <alignment horizontal="right"/>
    </xf>
    <xf numFmtId="170" fontId="11" fillId="0" borderId="4" xfId="3" applyNumberFormat="1" applyFont="1" applyFill="1" applyBorder="1" applyAlignment="1" applyProtection="1">
      <alignment horizontal="right"/>
    </xf>
    <xf numFmtId="170" fontId="11" fillId="0" borderId="10" xfId="3" applyNumberFormat="1" applyFont="1" applyFill="1" applyBorder="1" applyAlignment="1" applyProtection="1">
      <alignment horizontal="right"/>
    </xf>
    <xf numFmtId="0" fontId="9" fillId="3" borderId="0" xfId="8" applyFill="1" applyBorder="1"/>
    <xf numFmtId="0" fontId="9" fillId="3" borderId="0" xfId="8" applyFill="1"/>
    <xf numFmtId="0" fontId="9" fillId="2" borderId="0" xfId="8" applyFill="1" applyBorder="1"/>
    <xf numFmtId="0" fontId="9" fillId="2" borderId="0" xfId="8" applyFill="1"/>
    <xf numFmtId="170" fontId="11" fillId="0" borderId="4" xfId="3" applyNumberFormat="1" applyFont="1" applyFill="1" applyBorder="1" applyAlignment="1" applyProtection="1">
      <alignment horizontal="center"/>
    </xf>
    <xf numFmtId="170" fontId="12" fillId="0" borderId="4" xfId="3" applyNumberFormat="1" applyFont="1" applyFill="1" applyBorder="1" applyAlignment="1" applyProtection="1">
      <alignment horizontal="center"/>
    </xf>
    <xf numFmtId="0" fontId="2" fillId="0" borderId="10" xfId="8" applyFont="1" applyFill="1" applyBorder="1"/>
    <xf numFmtId="0" fontId="2" fillId="0" borderId="0" xfId="8" applyFont="1" applyFill="1" applyBorder="1"/>
    <xf numFmtId="0" fontId="9" fillId="0" borderId="0" xfId="8" applyFont="1" applyFill="1" applyBorder="1"/>
    <xf numFmtId="165" fontId="10" fillId="0" borderId="0" xfId="0" applyNumberFormat="1" applyFont="1" applyFill="1" applyAlignment="1">
      <alignment horizontal="center" vertical="center"/>
    </xf>
    <xf numFmtId="165" fontId="7" fillId="0" borderId="0" xfId="0" applyNumberFormat="1" applyFont="1" applyFill="1"/>
    <xf numFmtId="0" fontId="18" fillId="0" borderId="3" xfId="1" applyNumberFormat="1" applyFont="1" applyFill="1" applyBorder="1" applyAlignment="1">
      <alignment horizontal="left" vertical="center" wrapText="1"/>
    </xf>
    <xf numFmtId="165" fontId="16" fillId="0" borderId="0" xfId="8" applyNumberFormat="1" applyFont="1" applyFill="1" applyBorder="1" applyAlignment="1" applyProtection="1">
      <alignment horizontal="right" vertical="center"/>
    </xf>
    <xf numFmtId="171" fontId="20" fillId="0" borderId="0" xfId="3" applyNumberFormat="1" applyFont="1" applyFill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3" fillId="0" borderId="0" xfId="14" applyFill="1"/>
    <xf numFmtId="0" fontId="23" fillId="0" borderId="0" xfId="14"/>
    <xf numFmtId="0" fontId="24" fillId="0" borderId="0" xfId="0" applyFont="1"/>
    <xf numFmtId="3" fontId="4" fillId="0" borderId="0" xfId="0" applyNumberFormat="1" applyFont="1" applyFill="1"/>
    <xf numFmtId="0" fontId="11" fillId="0" borderId="0" xfId="8" applyFont="1" applyFill="1" applyBorder="1" applyAlignment="1" applyProtection="1">
      <alignment horizontal="right" vertical="center"/>
    </xf>
    <xf numFmtId="0" fontId="9" fillId="0" borderId="0" xfId="8" applyFill="1"/>
    <xf numFmtId="0" fontId="11" fillId="0" borderId="3" xfId="8" applyNumberFormat="1" applyFont="1" applyFill="1" applyBorder="1" applyAlignment="1" applyProtection="1">
      <alignment horizontal="center" vertical="center" wrapText="1"/>
    </xf>
    <xf numFmtId="49" fontId="11" fillId="0" borderId="3" xfId="8" applyNumberFormat="1" applyFont="1" applyFill="1" applyBorder="1" applyAlignment="1" applyProtection="1">
      <alignment horizontal="left" vertical="top" wrapText="1"/>
    </xf>
    <xf numFmtId="171" fontId="27" fillId="0" borderId="0" xfId="3" applyNumberFormat="1" applyFont="1" applyFill="1"/>
    <xf numFmtId="170" fontId="12" fillId="0" borderId="3" xfId="3" applyNumberFormat="1" applyFont="1" applyFill="1" applyBorder="1" applyAlignment="1" applyProtection="1">
      <alignment horizontal="right" vertical="center"/>
    </xf>
    <xf numFmtId="165" fontId="11" fillId="0" borderId="3" xfId="8" applyNumberFormat="1" applyFont="1" applyFill="1" applyBorder="1" applyAlignment="1" applyProtection="1">
      <alignment horizontal="center" vertical="center"/>
    </xf>
    <xf numFmtId="170" fontId="11" fillId="0" borderId="3" xfId="8" applyNumberFormat="1" applyFont="1" applyFill="1" applyBorder="1"/>
    <xf numFmtId="0" fontId="11" fillId="0" borderId="3" xfId="8" applyNumberFormat="1" applyFont="1" applyFill="1" applyBorder="1" applyAlignment="1" applyProtection="1">
      <alignment horizontal="center" vertical="center" wrapText="1"/>
    </xf>
    <xf numFmtId="171" fontId="9" fillId="3" borderId="0" xfId="8" applyNumberFormat="1" applyFill="1"/>
    <xf numFmtId="0" fontId="28" fillId="0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4" fillId="0" borderId="0" xfId="0" applyFont="1" applyFill="1"/>
    <xf numFmtId="0" fontId="29" fillId="0" borderId="0" xfId="0" applyFont="1" applyFill="1"/>
    <xf numFmtId="0" fontId="29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/>
    </xf>
    <xf numFmtId="0" fontId="30" fillId="0" borderId="0" xfId="0" applyFont="1" applyFill="1"/>
    <xf numFmtId="0" fontId="11" fillId="0" borderId="0" xfId="8" applyFont="1" applyFill="1" applyBorder="1" applyAlignment="1" applyProtection="1">
      <alignment horizontal="right" vertical="center"/>
    </xf>
    <xf numFmtId="0" fontId="9" fillId="0" borderId="0" xfId="8" applyFill="1"/>
    <xf numFmtId="0" fontId="11" fillId="0" borderId="3" xfId="8" applyNumberFormat="1" applyFont="1" applyFill="1" applyBorder="1" applyAlignment="1" applyProtection="1">
      <alignment horizontal="center" vertical="center" wrapText="1"/>
    </xf>
    <xf numFmtId="49" fontId="11" fillId="0" borderId="3" xfId="8" applyNumberFormat="1" applyFont="1" applyFill="1" applyBorder="1" applyAlignment="1" applyProtection="1">
      <alignment horizontal="left" vertical="top" wrapText="1"/>
    </xf>
    <xf numFmtId="0" fontId="11" fillId="0" borderId="3" xfId="0" applyFont="1" applyFill="1" applyBorder="1"/>
    <xf numFmtId="165" fontId="11" fillId="0" borderId="3" xfId="3" applyNumberFormat="1" applyFont="1" applyFill="1" applyBorder="1" applyAlignment="1" applyProtection="1">
      <alignment horizontal="center" vertical="center"/>
    </xf>
    <xf numFmtId="165" fontId="12" fillId="0" borderId="3" xfId="0" applyNumberFormat="1" applyFont="1" applyFill="1" applyBorder="1" applyAlignment="1" applyProtection="1">
      <alignment horizontal="center" vertical="center" wrapText="1"/>
    </xf>
    <xf numFmtId="171" fontId="27" fillId="0" borderId="0" xfId="8" applyNumberFormat="1" applyFont="1" applyFill="1"/>
    <xf numFmtId="165" fontId="31" fillId="0" borderId="0" xfId="8" applyNumberFormat="1" applyFont="1" applyFill="1" applyBorder="1" applyAlignment="1" applyProtection="1">
      <alignment horizontal="right" vertical="center"/>
    </xf>
    <xf numFmtId="2" fontId="9" fillId="0" borderId="0" xfId="8" applyNumberFormat="1" applyFill="1"/>
    <xf numFmtId="165" fontId="13" fillId="0" borderId="3" xfId="8" applyNumberFormat="1" applyFont="1" applyFill="1" applyBorder="1" applyAlignment="1" applyProtection="1">
      <alignment horizontal="right"/>
    </xf>
    <xf numFmtId="165" fontId="11" fillId="0" borderId="3" xfId="8" applyNumberFormat="1" applyFont="1" applyFill="1" applyBorder="1" applyAlignment="1" applyProtection="1">
      <alignment horizontal="right"/>
    </xf>
    <xf numFmtId="165" fontId="11" fillId="0" borderId="3" xfId="8" applyNumberFormat="1" applyFont="1" applyFill="1" applyBorder="1" applyAlignment="1" applyProtection="1">
      <alignment horizontal="center"/>
    </xf>
    <xf numFmtId="2" fontId="11" fillId="0" borderId="2" xfId="8" applyNumberFormat="1" applyFont="1" applyFill="1" applyBorder="1" applyAlignment="1" applyProtection="1">
      <alignment vertical="top" wrapText="1"/>
    </xf>
    <xf numFmtId="2" fontId="11" fillId="0" borderId="3" xfId="8" applyNumberFormat="1" applyFont="1" applyFill="1" applyBorder="1" applyAlignment="1" applyProtection="1">
      <alignment vertical="top" wrapText="1"/>
    </xf>
    <xf numFmtId="2" fontId="2" fillId="0" borderId="0" xfId="8" applyNumberFormat="1" applyFont="1" applyFill="1"/>
    <xf numFmtId="0" fontId="15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1" fillId="0" borderId="3" xfId="1" applyNumberFormat="1" applyFont="1" applyFill="1" applyBorder="1" applyAlignment="1">
      <alignment horizontal="center" vertical="center" wrapText="1"/>
    </xf>
    <xf numFmtId="0" fontId="11" fillId="0" borderId="3" xfId="1" applyNumberFormat="1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 applyProtection="1">
      <alignment horizontal="left" vertical="center" wrapText="1"/>
    </xf>
    <xf numFmtId="49" fontId="12" fillId="0" borderId="3" xfId="0" applyNumberFormat="1" applyFont="1" applyFill="1" applyBorder="1" applyAlignment="1" applyProtection="1">
      <alignment horizontal="left" vertical="center" wrapText="1"/>
    </xf>
    <xf numFmtId="165" fontId="12" fillId="0" borderId="3" xfId="0" applyNumberFormat="1" applyFont="1" applyFill="1" applyBorder="1" applyAlignment="1" applyProtection="1">
      <alignment horizontal="center" vertical="center"/>
    </xf>
    <xf numFmtId="49" fontId="12" fillId="0" borderId="3" xfId="0" applyNumberFormat="1" applyFont="1" applyFill="1" applyBorder="1" applyAlignment="1" applyProtection="1">
      <alignment vertical="center" wrapText="1"/>
    </xf>
    <xf numFmtId="3" fontId="11" fillId="0" borderId="3" xfId="1" applyNumberFormat="1" applyFont="1" applyFill="1" applyBorder="1" applyAlignment="1">
      <alignment horizontal="center"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1" fillId="0" borderId="1" xfId="1" applyNumberFormat="1" applyFont="1" applyFill="1" applyBorder="1" applyAlignment="1">
      <alignment horizontal="center" vertical="center" wrapText="1"/>
    </xf>
    <xf numFmtId="3" fontId="11" fillId="0" borderId="2" xfId="1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 applyProtection="1">
      <alignment horizontal="center" vertical="center"/>
    </xf>
    <xf numFmtId="165" fontId="11" fillId="0" borderId="1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165" fontId="11" fillId="0" borderId="3" xfId="1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 applyProtection="1">
      <alignment horizontal="center" vertical="center"/>
    </xf>
    <xf numFmtId="165" fontId="12" fillId="0" borderId="3" xfId="0" applyNumberFormat="1" applyFont="1" applyFill="1" applyBorder="1" applyAlignment="1" applyProtection="1">
      <alignment horizontal="center" vertical="center"/>
    </xf>
    <xf numFmtId="0" fontId="26" fillId="0" borderId="1" xfId="1" applyNumberFormat="1" applyFont="1" applyFill="1" applyBorder="1" applyAlignment="1">
      <alignment horizontal="center" vertical="center" wrapText="1"/>
    </xf>
    <xf numFmtId="0" fontId="26" fillId="0" borderId="5" xfId="1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3" fontId="11" fillId="0" borderId="3" xfId="1" applyNumberFormat="1" applyFont="1" applyFill="1" applyBorder="1" applyAlignment="1">
      <alignment horizontal="center" vertical="center" wrapText="1"/>
    </xf>
    <xf numFmtId="165" fontId="11" fillId="0" borderId="3" xfId="1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1" applyNumberFormat="1" applyFont="1" applyFill="1" applyBorder="1" applyAlignment="1">
      <alignment horizontal="center" vertical="center" wrapText="1"/>
    </xf>
    <xf numFmtId="0" fontId="11" fillId="0" borderId="5" xfId="1" applyNumberFormat="1" applyFont="1" applyFill="1" applyBorder="1" applyAlignment="1">
      <alignment horizontal="center" vertical="center" wrapText="1"/>
    </xf>
    <xf numFmtId="0" fontId="11" fillId="0" borderId="2" xfId="1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3" xfId="1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 wrapText="1"/>
    </xf>
    <xf numFmtId="3" fontId="11" fillId="0" borderId="1" xfId="1" applyNumberFormat="1" applyFont="1" applyFill="1" applyBorder="1" applyAlignment="1">
      <alignment horizontal="center" vertical="center" wrapText="1"/>
    </xf>
    <xf numFmtId="3" fontId="11" fillId="0" borderId="2" xfId="1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3" xfId="0" applyNumberFormat="1" applyFont="1" applyFill="1" applyBorder="1" applyAlignment="1" applyProtection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left" vertical="center" wrapText="1"/>
    </xf>
    <xf numFmtId="49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3" xfId="1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 applyProtection="1">
      <alignment horizontal="left" vertical="center" wrapText="1"/>
    </xf>
    <xf numFmtId="165" fontId="11" fillId="0" borderId="1" xfId="0" applyNumberFormat="1" applyFont="1" applyFill="1" applyBorder="1" applyAlignment="1" applyProtection="1">
      <alignment horizontal="center" vertical="center"/>
    </xf>
    <xf numFmtId="165" fontId="11" fillId="0" borderId="2" xfId="0" applyNumberFormat="1" applyFont="1" applyFill="1" applyBorder="1" applyAlignment="1" applyProtection="1">
      <alignment horizontal="center" vertical="center"/>
    </xf>
    <xf numFmtId="165" fontId="11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center" wrapText="1"/>
    </xf>
    <xf numFmtId="0" fontId="11" fillId="0" borderId="1" xfId="1" applyNumberFormat="1" applyFont="1" applyFill="1" applyBorder="1" applyAlignment="1">
      <alignment horizontal="left" vertical="center" wrapText="1"/>
    </xf>
    <xf numFmtId="0" fontId="11" fillId="0" borderId="2" xfId="1" applyNumberFormat="1" applyFont="1" applyFill="1" applyBorder="1" applyAlignment="1">
      <alignment horizontal="left" vertical="center" wrapText="1"/>
    </xf>
    <xf numFmtId="0" fontId="11" fillId="0" borderId="5" xfId="1" applyNumberFormat="1" applyFont="1" applyFill="1" applyBorder="1" applyAlignment="1">
      <alignment horizontal="left" vertical="center" wrapText="1"/>
    </xf>
    <xf numFmtId="3" fontId="11" fillId="0" borderId="5" xfId="1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5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49" fontId="11" fillId="0" borderId="5" xfId="0" applyNumberFormat="1" applyFont="1" applyFill="1" applyBorder="1" applyAlignment="1" applyProtection="1">
      <alignment horizontal="left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166" fontId="11" fillId="0" borderId="3" xfId="0" applyNumberFormat="1" applyFont="1" applyFill="1" applyBorder="1" applyAlignment="1" applyProtection="1">
      <alignment horizontal="center" vertical="center" wrapText="1"/>
    </xf>
    <xf numFmtId="166" fontId="11" fillId="0" borderId="3" xfId="0" applyNumberFormat="1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 applyProtection="1">
      <alignment horizontal="center" vertical="center" wrapText="1"/>
    </xf>
    <xf numFmtId="166" fontId="10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49" fontId="11" fillId="0" borderId="1" xfId="0" applyNumberFormat="1" applyFont="1" applyFill="1" applyBorder="1" applyAlignment="1" applyProtection="1">
      <alignment vertical="center" wrapText="1"/>
    </xf>
    <xf numFmtId="49" fontId="11" fillId="0" borderId="2" xfId="0" applyNumberFormat="1" applyFont="1" applyFill="1" applyBorder="1" applyAlignment="1" applyProtection="1">
      <alignment vertical="center" wrapText="1"/>
    </xf>
    <xf numFmtId="49" fontId="12" fillId="0" borderId="1" xfId="0" applyNumberFormat="1" applyFont="1" applyFill="1" applyBorder="1" applyAlignment="1" applyProtection="1">
      <alignment horizontal="left" vertical="center" wrapText="1"/>
    </xf>
    <xf numFmtId="49" fontId="12" fillId="0" borderId="5" xfId="0" applyNumberFormat="1" applyFont="1" applyFill="1" applyBorder="1" applyAlignment="1" applyProtection="1">
      <alignment horizontal="left" vertical="center" wrapText="1"/>
    </xf>
    <xf numFmtId="49" fontId="12" fillId="0" borderId="2" xfId="0" applyNumberFormat="1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166" fontId="11" fillId="0" borderId="1" xfId="0" applyNumberFormat="1" applyFont="1" applyFill="1" applyBorder="1" applyAlignment="1" applyProtection="1">
      <alignment horizontal="left" vertical="center" wrapText="1"/>
    </xf>
    <xf numFmtId="166" fontId="11" fillId="0" borderId="5" xfId="0" applyNumberFormat="1" applyFont="1" applyFill="1" applyBorder="1" applyAlignment="1" applyProtection="1">
      <alignment horizontal="left" vertical="center" wrapText="1"/>
    </xf>
    <xf numFmtId="166" fontId="11" fillId="0" borderId="2" xfId="0" applyNumberFormat="1" applyFont="1" applyFill="1" applyBorder="1" applyAlignment="1" applyProtection="1">
      <alignment horizontal="left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49" fontId="12" fillId="0" borderId="5" xfId="0" applyNumberFormat="1" applyFont="1" applyFill="1" applyBorder="1" applyAlignment="1" applyProtection="1">
      <alignment horizontal="center" vertical="center" wrapText="1"/>
    </xf>
    <xf numFmtId="166" fontId="12" fillId="0" borderId="1" xfId="0" applyNumberFormat="1" applyFont="1" applyFill="1" applyBorder="1" applyAlignment="1" applyProtection="1">
      <alignment horizontal="left" vertical="center" wrapText="1"/>
    </xf>
    <xf numFmtId="166" fontId="12" fillId="0" borderId="5" xfId="0" applyNumberFormat="1" applyFont="1" applyFill="1" applyBorder="1" applyAlignment="1" applyProtection="1">
      <alignment horizontal="left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 applyProtection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 applyProtection="1">
      <alignment vertical="center" wrapText="1"/>
    </xf>
    <xf numFmtId="49" fontId="10" fillId="0" borderId="3" xfId="0" applyNumberFormat="1" applyFont="1" applyFill="1" applyBorder="1" applyAlignment="1" applyProtection="1">
      <alignment horizontal="left" vertical="center" wrapText="1"/>
    </xf>
    <xf numFmtId="49" fontId="11" fillId="0" borderId="7" xfId="0" applyNumberFormat="1" applyFont="1" applyFill="1" applyBorder="1" applyAlignment="1" applyProtection="1">
      <alignment horizontal="center" vertical="center" wrapText="1"/>
    </xf>
    <xf numFmtId="49" fontId="11" fillId="0" borderId="8" xfId="0" applyNumberFormat="1" applyFont="1" applyFill="1" applyBorder="1" applyAlignment="1" applyProtection="1">
      <alignment horizontal="center" vertical="center" wrapText="1"/>
    </xf>
    <xf numFmtId="49" fontId="11" fillId="0" borderId="9" xfId="0" applyNumberFormat="1" applyFont="1" applyFill="1" applyBorder="1" applyAlignment="1" applyProtection="1">
      <alignment horizontal="center" vertical="center" wrapText="1"/>
    </xf>
    <xf numFmtId="49" fontId="12" fillId="0" borderId="3" xfId="0" applyNumberFormat="1" applyFont="1" applyFill="1" applyBorder="1" applyAlignment="1" applyProtection="1">
      <alignment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2" fillId="0" borderId="1" xfId="1" applyNumberFormat="1" applyFont="1" applyFill="1" applyBorder="1" applyAlignment="1">
      <alignment horizontal="center" vertical="center" wrapText="1"/>
    </xf>
    <xf numFmtId="0" fontId="12" fillId="0" borderId="5" xfId="1" applyNumberFormat="1" applyFont="1" applyFill="1" applyBorder="1" applyAlignment="1">
      <alignment horizontal="center" vertical="center" wrapText="1"/>
    </xf>
    <xf numFmtId="0" fontId="12" fillId="0" borderId="2" xfId="1" applyNumberFormat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 applyProtection="1">
      <alignment horizontal="center" vertical="center" wrapText="1"/>
    </xf>
    <xf numFmtId="165" fontId="12" fillId="0" borderId="5" xfId="0" applyNumberFormat="1" applyFont="1" applyFill="1" applyBorder="1" applyAlignment="1" applyProtection="1">
      <alignment horizontal="center" vertical="center" wrapText="1"/>
    </xf>
    <xf numFmtId="165" fontId="12" fillId="0" borderId="2" xfId="0" applyNumberFormat="1" applyFont="1" applyFill="1" applyBorder="1" applyAlignment="1" applyProtection="1">
      <alignment horizontal="center" vertical="center" wrapText="1"/>
    </xf>
    <xf numFmtId="17" fontId="11" fillId="0" borderId="1" xfId="1" applyNumberFormat="1" applyFont="1" applyFill="1" applyBorder="1" applyAlignment="1">
      <alignment horizontal="center" vertical="center" wrapText="1"/>
    </xf>
    <xf numFmtId="17" fontId="11" fillId="0" borderId="5" xfId="1" applyNumberFormat="1" applyFont="1" applyFill="1" applyBorder="1" applyAlignment="1">
      <alignment horizontal="center" vertical="center" wrapText="1"/>
    </xf>
    <xf numFmtId="0" fontId="11" fillId="0" borderId="3" xfId="8" applyNumberFormat="1" applyFont="1" applyFill="1" applyBorder="1" applyAlignment="1" applyProtection="1">
      <alignment horizontal="left" vertical="top" wrapText="1"/>
    </xf>
    <xf numFmtId="49" fontId="11" fillId="0" borderId="4" xfId="8" applyNumberFormat="1" applyFont="1" applyFill="1" applyBorder="1" applyAlignment="1" applyProtection="1">
      <alignment horizontal="left" vertical="top" wrapText="1"/>
    </xf>
    <xf numFmtId="0" fontId="11" fillId="0" borderId="1" xfId="8" applyNumberFormat="1" applyFont="1" applyFill="1" applyBorder="1" applyAlignment="1" applyProtection="1">
      <alignment horizontal="left" vertical="top" wrapText="1"/>
    </xf>
    <xf numFmtId="0" fontId="11" fillId="0" borderId="5" xfId="8" applyNumberFormat="1" applyFont="1" applyFill="1" applyBorder="1" applyAlignment="1" applyProtection="1">
      <alignment horizontal="left" vertical="top" wrapText="1"/>
    </xf>
    <xf numFmtId="0" fontId="11" fillId="0" borderId="2" xfId="8" applyNumberFormat="1" applyFont="1" applyFill="1" applyBorder="1" applyAlignment="1" applyProtection="1">
      <alignment horizontal="left" vertical="top" wrapText="1"/>
    </xf>
    <xf numFmtId="0" fontId="12" fillId="0" borderId="1" xfId="8" applyNumberFormat="1" applyFont="1" applyFill="1" applyBorder="1" applyAlignment="1" applyProtection="1">
      <alignment horizontal="left" vertical="top" wrapText="1"/>
    </xf>
    <xf numFmtId="0" fontId="12" fillId="0" borderId="5" xfId="8" applyNumberFormat="1" applyFont="1" applyFill="1" applyBorder="1" applyAlignment="1" applyProtection="1">
      <alignment horizontal="left" vertical="top" wrapText="1"/>
    </xf>
    <xf numFmtId="0" fontId="12" fillId="0" borderId="2" xfId="8" applyNumberFormat="1" applyFont="1" applyFill="1" applyBorder="1" applyAlignment="1" applyProtection="1">
      <alignment horizontal="left" vertical="top" wrapText="1"/>
    </xf>
    <xf numFmtId="49" fontId="12" fillId="0" borderId="4" xfId="8" applyNumberFormat="1" applyFont="1" applyFill="1" applyBorder="1" applyAlignment="1" applyProtection="1">
      <alignment horizontal="left" vertical="top" wrapText="1"/>
    </xf>
    <xf numFmtId="49" fontId="11" fillId="0" borderId="1" xfId="8" applyNumberFormat="1" applyFont="1" applyFill="1" applyBorder="1" applyAlignment="1" applyProtection="1">
      <alignment horizontal="left" vertical="top" wrapText="1"/>
    </xf>
    <xf numFmtId="49" fontId="11" fillId="0" borderId="5" xfId="8" applyNumberFormat="1" applyFont="1" applyFill="1" applyBorder="1" applyAlignment="1" applyProtection="1">
      <alignment horizontal="left" vertical="top" wrapText="1"/>
    </xf>
    <xf numFmtId="49" fontId="11" fillId="0" borderId="2" xfId="8" applyNumberFormat="1" applyFont="1" applyFill="1" applyBorder="1" applyAlignment="1" applyProtection="1">
      <alignment horizontal="left" vertical="top" wrapText="1"/>
    </xf>
    <xf numFmtId="0" fontId="10" fillId="0" borderId="1" xfId="8" applyNumberFormat="1" applyFont="1" applyFill="1" applyBorder="1" applyAlignment="1" applyProtection="1">
      <alignment horizontal="left" vertical="top" wrapText="1"/>
    </xf>
    <xf numFmtId="0" fontId="10" fillId="0" borderId="5" xfId="8" applyNumberFormat="1" applyFont="1" applyFill="1" applyBorder="1" applyAlignment="1" applyProtection="1">
      <alignment horizontal="left" vertical="top" wrapText="1"/>
    </xf>
    <xf numFmtId="0" fontId="10" fillId="0" borderId="2" xfId="8" applyNumberFormat="1" applyFont="1" applyFill="1" applyBorder="1" applyAlignment="1" applyProtection="1">
      <alignment horizontal="left" vertical="top" wrapText="1"/>
    </xf>
    <xf numFmtId="49" fontId="11" fillId="0" borderId="3" xfId="8" applyNumberFormat="1" applyFont="1" applyFill="1" applyBorder="1" applyAlignment="1" applyProtection="1">
      <alignment horizontal="left" vertical="top" wrapText="1"/>
    </xf>
    <xf numFmtId="0" fontId="12" fillId="0" borderId="3" xfId="8" applyNumberFormat="1" applyFont="1" applyFill="1" applyBorder="1" applyAlignment="1" applyProtection="1">
      <alignment horizontal="left" vertical="top" wrapText="1"/>
    </xf>
    <xf numFmtId="0" fontId="12" fillId="0" borderId="0" xfId="8" applyFont="1" applyFill="1" applyBorder="1" applyAlignment="1" applyProtection="1">
      <alignment horizontal="center" vertical="top" wrapText="1"/>
    </xf>
    <xf numFmtId="0" fontId="11" fillId="0" borderId="0" xfId="8" applyFont="1" applyFill="1" applyBorder="1" applyAlignment="1" applyProtection="1">
      <alignment horizontal="right" vertical="center"/>
    </xf>
    <xf numFmtId="0" fontId="11" fillId="0" borderId="0" xfId="8" applyFont="1" applyFill="1" applyBorder="1" applyAlignment="1" applyProtection="1">
      <alignment horizontal="center" vertical="center" wrapText="1"/>
    </xf>
    <xf numFmtId="0" fontId="9" fillId="0" borderId="0" xfId="8" applyFill="1"/>
    <xf numFmtId="0" fontId="11" fillId="0" borderId="1" xfId="8" applyNumberFormat="1" applyFont="1" applyFill="1" applyBorder="1" applyAlignment="1" applyProtection="1">
      <alignment horizontal="center" vertical="center" wrapText="1"/>
    </xf>
    <xf numFmtId="0" fontId="11" fillId="0" borderId="2" xfId="8" applyNumberFormat="1" applyFont="1" applyFill="1" applyBorder="1" applyAlignment="1" applyProtection="1">
      <alignment horizontal="center" vertical="center" wrapText="1"/>
    </xf>
    <xf numFmtId="0" fontId="11" fillId="0" borderId="1" xfId="8" applyFont="1" applyFill="1" applyBorder="1" applyAlignment="1" applyProtection="1">
      <alignment horizontal="center" vertical="center" wrapText="1"/>
    </xf>
    <xf numFmtId="0" fontId="11" fillId="0" borderId="2" xfId="8" applyFont="1" applyFill="1" applyBorder="1" applyAlignment="1" applyProtection="1">
      <alignment horizontal="center" vertical="center" wrapText="1"/>
    </xf>
    <xf numFmtId="0" fontId="11" fillId="0" borderId="3" xfId="8" applyNumberFormat="1" applyFont="1" applyFill="1" applyBorder="1" applyAlignment="1" applyProtection="1">
      <alignment horizontal="center" vertical="center" wrapText="1"/>
    </xf>
    <xf numFmtId="0" fontId="11" fillId="0" borderId="1" xfId="8" applyNumberFormat="1" applyFont="1" applyFill="1" applyBorder="1" applyAlignment="1" applyProtection="1">
      <alignment vertical="top" wrapText="1"/>
    </xf>
    <xf numFmtId="0" fontId="11" fillId="0" borderId="5" xfId="8" applyNumberFormat="1" applyFont="1" applyFill="1" applyBorder="1" applyAlignment="1" applyProtection="1">
      <alignment vertical="top" wrapText="1"/>
    </xf>
    <xf numFmtId="0" fontId="11" fillId="0" borderId="2" xfId="8" applyNumberFormat="1" applyFont="1" applyFill="1" applyBorder="1" applyAlignment="1" applyProtection="1">
      <alignment vertical="top" wrapText="1"/>
    </xf>
    <xf numFmtId="49" fontId="11" fillId="0" borderId="1" xfId="8" applyNumberFormat="1" applyFont="1" applyFill="1" applyBorder="1" applyAlignment="1" applyProtection="1">
      <alignment vertical="center" wrapText="1"/>
    </xf>
    <xf numFmtId="49" fontId="11" fillId="0" borderId="5" xfId="8" applyNumberFormat="1" applyFont="1" applyFill="1" applyBorder="1" applyAlignment="1" applyProtection="1">
      <alignment vertical="center" wrapText="1"/>
    </xf>
    <xf numFmtId="49" fontId="11" fillId="0" borderId="2" xfId="8" applyNumberFormat="1" applyFont="1" applyFill="1" applyBorder="1" applyAlignment="1" applyProtection="1">
      <alignment vertical="center" wrapText="1"/>
    </xf>
    <xf numFmtId="49" fontId="11" fillId="0" borderId="1" xfId="8" applyNumberFormat="1" applyFont="1" applyFill="1" applyBorder="1" applyAlignment="1" applyProtection="1">
      <alignment vertical="top" wrapText="1"/>
    </xf>
    <xf numFmtId="49" fontId="11" fillId="0" borderId="5" xfId="8" applyNumberFormat="1" applyFont="1" applyFill="1" applyBorder="1" applyAlignment="1" applyProtection="1">
      <alignment vertical="top" wrapText="1"/>
    </xf>
    <xf numFmtId="49" fontId="11" fillId="0" borderId="2" xfId="8" applyNumberFormat="1" applyFont="1" applyFill="1" applyBorder="1" applyAlignment="1" applyProtection="1">
      <alignment vertical="top" wrapText="1"/>
    </xf>
    <xf numFmtId="49" fontId="11" fillId="0" borderId="4" xfId="8" applyNumberFormat="1" applyFont="1" applyFill="1" applyBorder="1" applyAlignment="1" applyProtection="1">
      <alignment vertical="top" wrapText="1"/>
    </xf>
    <xf numFmtId="49" fontId="10" fillId="0" borderId="1" xfId="0" applyNumberFormat="1" applyFont="1" applyFill="1" applyBorder="1" applyAlignment="1" applyProtection="1">
      <alignment vertical="center" wrapText="1"/>
    </xf>
    <xf numFmtId="0" fontId="11" fillId="0" borderId="1" xfId="1" applyNumberFormat="1" applyFont="1" applyFill="1" applyBorder="1" applyAlignment="1">
      <alignment vertical="center" wrapText="1"/>
    </xf>
    <xf numFmtId="49" fontId="10" fillId="0" borderId="5" xfId="0" applyNumberFormat="1" applyFont="1" applyFill="1" applyBorder="1" applyAlignment="1" applyProtection="1">
      <alignment vertical="center" wrapText="1"/>
    </xf>
    <xf numFmtId="49" fontId="10" fillId="0" borderId="2" xfId="0" applyNumberFormat="1" applyFont="1" applyFill="1" applyBorder="1" applyAlignment="1" applyProtection="1">
      <alignment vertical="center" wrapText="1"/>
    </xf>
  </cellXfs>
  <cellStyles count="18">
    <cellStyle name="Normal" xfId="1"/>
    <cellStyle name="Гиперссылка" xfId="14" builtinId="8"/>
    <cellStyle name="Обычный" xfId="0" builtinId="0"/>
    <cellStyle name="Обычный 2" xfId="2"/>
    <cellStyle name="Обычный 3" xfId="4"/>
    <cellStyle name="Обычный 3 2" xfId="7"/>
    <cellStyle name="Обычный 3 2 2" xfId="5"/>
    <cellStyle name="Обычный 3 2 2 2" xfId="9"/>
    <cellStyle name="Обычный 3 2 2 3" xfId="10"/>
    <cellStyle name="Обычный 3 3" xfId="11"/>
    <cellStyle name="Обычный 4" xfId="8"/>
    <cellStyle name="Обычный 4 2" xfId="12"/>
    <cellStyle name="Обычный 5" xfId="13"/>
    <cellStyle name="Обычный 5 2" xfId="15"/>
    <cellStyle name="Обычный 5 2 2" xfId="17"/>
    <cellStyle name="Обычный 5 3" xfId="16"/>
    <cellStyle name="Финансовый 2" xfId="3"/>
    <cellStyle name="Финансовый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_&#1050;&#1086;&#1085;&#1089;&#1086;&#1083;&#1080;&#1076;&#1072;&#1094;&#1080;&#1103;/12_&#1043;&#1055;_&#1056;&#1072;&#1079;&#1074;&#1080;&#1090;&#1080;&#1077;%20&#1079;&#1076;&#1088;&#1072;&#1074;&#1086;&#1086;&#1093;&#1088;&#1072;&#1085;&#1077;&#1085;&#1080;&#1103;%20&#1048;&#1088;&#1082;&#1091;&#1090;&#1089;&#1082;&#1086;&#1081;%20&#1086;&#1073;&#1083;&#1072;&#1089;&#1090;&#1080;_&#1085;&#1072;2014_2020/2020/743-&#1055;&#1055;/&#1055;&#1088;&#1080;&#1083;&#1086;&#1078;&#1077;&#1085;&#1080;&#1077;_%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_&#1050;&#1086;&#1085;&#1089;&#1086;&#1083;&#1080;&#1076;&#1072;&#1094;&#1080;&#1103;/12_&#1043;&#1055;_&#1056;&#1072;&#1079;&#1074;&#1080;&#1090;&#1080;&#1077;%20&#1079;&#1076;&#1088;&#1072;&#1074;&#1086;&#1086;&#1093;&#1088;&#1072;&#1085;&#1077;&#1085;&#1080;&#1103;%20&#1048;&#1088;&#1082;&#1091;&#1090;&#1089;&#1082;&#1086;&#1081;%20&#1086;&#1073;&#1083;&#1072;&#1089;&#1090;&#1080;_&#1085;&#1072;2014_2020/2020/743-&#1055;&#1055;/&#1055;&#1088;&#1080;&#1083;&#1086;&#1078;&#1077;&#1085;&#1080;&#1077;%20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9 "/>
      <sheetName val="сопостовит ЗС"/>
      <sheetName val="сопоставит"/>
      <sheetName val="Лист 4"/>
      <sheetName val="Лист1"/>
      <sheetName val="Лист2"/>
      <sheetName val="Лист 3"/>
    </sheetNames>
    <sheetDataSet>
      <sheetData sheetId="0">
        <row r="22">
          <cell r="F22">
            <v>34902859.200000003</v>
          </cell>
          <cell r="G22">
            <v>32401338.399999999</v>
          </cell>
          <cell r="H22">
            <v>32572569.599999998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0 "/>
      <sheetName val="сопоставит"/>
      <sheetName val="Лист1"/>
      <sheetName val="Лист2"/>
      <sheetName val="Лист 3"/>
      <sheetName val="Лист5"/>
      <sheetName val="Лист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5">
          <cell r="E55">
            <v>165633.30000000002</v>
          </cell>
          <cell r="G55">
            <v>165633.29999999999</v>
          </cell>
          <cell r="H55">
            <v>165633.29999999999</v>
          </cell>
          <cell r="I55">
            <v>165633.29999999999</v>
          </cell>
          <cell r="J55">
            <v>165633.29999999999</v>
          </cell>
        </row>
        <row r="59">
          <cell r="E59">
            <v>4383.5</v>
          </cell>
          <cell r="G59">
            <v>4383.5</v>
          </cell>
          <cell r="H59">
            <v>4383.5</v>
          </cell>
          <cell r="I59">
            <v>4383.5</v>
          </cell>
          <cell r="J59">
            <v>4383.5</v>
          </cell>
        </row>
        <row r="60">
          <cell r="E60">
            <v>5395.4</v>
          </cell>
          <cell r="G60">
            <v>5486.4</v>
          </cell>
          <cell r="H60">
            <v>5180.1000000000004</v>
          </cell>
        </row>
        <row r="63">
          <cell r="E63">
            <v>12796.900000000001</v>
          </cell>
          <cell r="G63">
            <v>9732.2000000000007</v>
          </cell>
          <cell r="H63">
            <v>9732.2000000000007</v>
          </cell>
          <cell r="I63">
            <v>9732.2000000000007</v>
          </cell>
          <cell r="J63">
            <v>9732.2000000000007</v>
          </cell>
        </row>
        <row r="71">
          <cell r="E71">
            <v>800</v>
          </cell>
          <cell r="G71">
            <v>800</v>
          </cell>
          <cell r="H71">
            <v>800</v>
          </cell>
          <cell r="I71">
            <v>800</v>
          </cell>
          <cell r="J71">
            <v>800</v>
          </cell>
        </row>
        <row r="79">
          <cell r="E79">
            <v>988143.79999999993</v>
          </cell>
          <cell r="G79">
            <v>1043883</v>
          </cell>
          <cell r="H79">
            <v>1043883</v>
          </cell>
          <cell r="I79">
            <v>1043883</v>
          </cell>
          <cell r="J79">
            <v>1043883</v>
          </cell>
        </row>
        <row r="80">
          <cell r="E80">
            <v>155535.79999999999</v>
          </cell>
          <cell r="G80">
            <v>240089.2</v>
          </cell>
          <cell r="H80">
            <v>240089.2</v>
          </cell>
        </row>
        <row r="83">
          <cell r="E83">
            <v>26079.9</v>
          </cell>
          <cell r="G83">
            <v>26079.9</v>
          </cell>
          <cell r="H83">
            <v>26079.9</v>
          </cell>
          <cell r="I83">
            <v>26079.9</v>
          </cell>
          <cell r="J83">
            <v>26079.9</v>
          </cell>
        </row>
        <row r="84">
          <cell r="E84">
            <v>50923.9</v>
          </cell>
          <cell r="G84">
            <v>53613</v>
          </cell>
          <cell r="H84">
            <v>50527.5</v>
          </cell>
        </row>
        <row r="87">
          <cell r="E87">
            <v>13191.4</v>
          </cell>
          <cell r="G87">
            <v>13191.4</v>
          </cell>
          <cell r="H87">
            <v>13191.4</v>
          </cell>
          <cell r="I87">
            <v>13191.4</v>
          </cell>
          <cell r="J87">
            <v>13191.4</v>
          </cell>
        </row>
        <row r="88">
          <cell r="E88">
            <v>30188.100000000002</v>
          </cell>
          <cell r="G88">
            <v>27981.4</v>
          </cell>
          <cell r="H88">
            <v>26545.4</v>
          </cell>
        </row>
        <row r="91">
          <cell r="E91">
            <v>807.9</v>
          </cell>
          <cell r="G91">
            <v>807.9</v>
          </cell>
          <cell r="H91">
            <v>807.9</v>
          </cell>
          <cell r="I91">
            <v>807.9</v>
          </cell>
          <cell r="J91">
            <v>807.9</v>
          </cell>
        </row>
        <row r="92">
          <cell r="E92">
            <v>522</v>
          </cell>
          <cell r="G92">
            <v>1127.5999999999999</v>
          </cell>
          <cell r="H92">
            <v>1127.5999999999999</v>
          </cell>
        </row>
        <row r="95">
          <cell r="E95">
            <v>348982</v>
          </cell>
          <cell r="G95">
            <v>351282</v>
          </cell>
          <cell r="H95">
            <v>351282</v>
          </cell>
          <cell r="I95">
            <v>351282</v>
          </cell>
          <cell r="J95">
            <v>351282</v>
          </cell>
        </row>
        <row r="99">
          <cell r="E99">
            <v>937701.2</v>
          </cell>
          <cell r="G99">
            <v>936971.4</v>
          </cell>
          <cell r="H99">
            <v>936971.4</v>
          </cell>
          <cell r="I99">
            <v>936971.4</v>
          </cell>
          <cell r="J99">
            <v>936971.4</v>
          </cell>
        </row>
        <row r="107">
          <cell r="E107">
            <v>3881737.4</v>
          </cell>
          <cell r="G107">
            <v>3862731.3</v>
          </cell>
          <cell r="H107">
            <v>3862731.3</v>
          </cell>
          <cell r="I107">
            <v>3862731.3</v>
          </cell>
          <cell r="J107">
            <v>3862731.3</v>
          </cell>
        </row>
        <row r="115">
          <cell r="E115">
            <v>229381.1</v>
          </cell>
          <cell r="G115">
            <v>154222.39999999999</v>
          </cell>
          <cell r="H115">
            <v>154222.39999999999</v>
          </cell>
          <cell r="I115">
            <v>154222.39999999999</v>
          </cell>
          <cell r="J115">
            <v>154222.39999999999</v>
          </cell>
        </row>
        <row r="119">
          <cell r="E119">
            <v>132704.30000000002</v>
          </cell>
          <cell r="G119">
            <v>136186.29999999999</v>
          </cell>
          <cell r="H119">
            <v>136186.29999999999</v>
          </cell>
          <cell r="I119">
            <v>136186.29999999999</v>
          </cell>
          <cell r="J119">
            <v>136186.29999999999</v>
          </cell>
        </row>
        <row r="127">
          <cell r="E127">
            <v>412303.79999999993</v>
          </cell>
          <cell r="G127">
            <v>394315.9</v>
          </cell>
          <cell r="H127">
            <v>394315.9</v>
          </cell>
          <cell r="I127">
            <v>394315.9</v>
          </cell>
          <cell r="J127">
            <v>394315.9</v>
          </cell>
        </row>
        <row r="135">
          <cell r="E135">
            <v>3402.4</v>
          </cell>
          <cell r="G135">
            <v>3402.4</v>
          </cell>
          <cell r="H135">
            <v>3402.4</v>
          </cell>
          <cell r="I135">
            <v>3402.4</v>
          </cell>
          <cell r="J135">
            <v>3402.4</v>
          </cell>
        </row>
        <row r="143">
          <cell r="E143">
            <v>50090.6</v>
          </cell>
          <cell r="G143">
            <v>52005.9</v>
          </cell>
          <cell r="H143">
            <v>52005.9</v>
          </cell>
          <cell r="I143">
            <v>52005.9</v>
          </cell>
          <cell r="J143">
            <v>52005.9</v>
          </cell>
        </row>
        <row r="147">
          <cell r="E147">
            <v>3175.3</v>
          </cell>
          <cell r="G147">
            <v>4450.3</v>
          </cell>
          <cell r="H147">
            <v>4450.3</v>
          </cell>
          <cell r="I147">
            <v>4450.3</v>
          </cell>
          <cell r="J147">
            <v>4450.3</v>
          </cell>
        </row>
        <row r="155">
          <cell r="E155">
            <v>27864.5</v>
          </cell>
          <cell r="G155">
            <v>28496.1</v>
          </cell>
          <cell r="H155">
            <v>28496.1</v>
          </cell>
          <cell r="I155">
            <v>28496.1</v>
          </cell>
          <cell r="J155">
            <v>28496.1</v>
          </cell>
        </row>
        <row r="159">
          <cell r="E159">
            <v>30110.600000000002</v>
          </cell>
          <cell r="G159">
            <v>20100</v>
          </cell>
          <cell r="H159">
            <v>20100</v>
          </cell>
          <cell r="I159">
            <v>20100</v>
          </cell>
          <cell r="J159">
            <v>20100</v>
          </cell>
        </row>
        <row r="163">
          <cell r="E163">
            <v>373276.76999999996</v>
          </cell>
          <cell r="G163">
            <v>376342.8</v>
          </cell>
          <cell r="H163">
            <v>376342.8</v>
          </cell>
          <cell r="I163">
            <v>376342.8</v>
          </cell>
          <cell r="J163">
            <v>376342.8</v>
          </cell>
        </row>
        <row r="167">
          <cell r="E167">
            <v>4576.8999999999996</v>
          </cell>
          <cell r="G167">
            <v>4121.2</v>
          </cell>
          <cell r="H167">
            <v>4121.2</v>
          </cell>
          <cell r="I167">
            <v>4121.2</v>
          </cell>
          <cell r="J167">
            <v>4121.2</v>
          </cell>
        </row>
        <row r="171">
          <cell r="E171">
            <v>33983.5</v>
          </cell>
          <cell r="G171">
            <v>19367.5</v>
          </cell>
          <cell r="H171">
            <v>19367.5</v>
          </cell>
          <cell r="I171">
            <v>19367.5</v>
          </cell>
          <cell r="J171">
            <v>19367.5</v>
          </cell>
        </row>
        <row r="179">
          <cell r="E179">
            <v>49729.3</v>
          </cell>
          <cell r="G179">
            <v>47629.3</v>
          </cell>
          <cell r="H179">
            <v>47629.3</v>
          </cell>
          <cell r="I179">
            <v>47629.3</v>
          </cell>
          <cell r="J179">
            <v>47629.3</v>
          </cell>
        </row>
        <row r="187">
          <cell r="E187">
            <v>332484.3</v>
          </cell>
          <cell r="G187">
            <v>401133.2</v>
          </cell>
          <cell r="H187">
            <v>401133.2</v>
          </cell>
          <cell r="I187">
            <v>401133.2</v>
          </cell>
          <cell r="J187">
            <v>401133.2</v>
          </cell>
        </row>
        <row r="191">
          <cell r="E191">
            <v>19862.900000000001</v>
          </cell>
          <cell r="G191">
            <v>20113.400000000001</v>
          </cell>
          <cell r="H191">
            <v>23871.7</v>
          </cell>
        </row>
        <row r="192">
          <cell r="E192">
            <v>74722.5</v>
          </cell>
          <cell r="G192">
            <v>75664.7</v>
          </cell>
          <cell r="H192">
            <v>71615</v>
          </cell>
        </row>
        <row r="199">
          <cell r="E199">
            <v>1104865.1999999997</v>
          </cell>
          <cell r="G199">
            <v>1113625.8</v>
          </cell>
          <cell r="H199">
            <v>1113625.8</v>
          </cell>
          <cell r="I199">
            <v>1113625.8</v>
          </cell>
          <cell r="J199">
            <v>1113625.8</v>
          </cell>
        </row>
        <row r="203">
          <cell r="E203">
            <v>133111.79999999999</v>
          </cell>
          <cell r="G203">
            <v>133060.6</v>
          </cell>
          <cell r="H203">
            <v>132489.1</v>
          </cell>
          <cell r="I203">
            <v>132489.1</v>
          </cell>
          <cell r="J203">
            <v>132489.1</v>
          </cell>
        </row>
        <row r="208">
          <cell r="E208">
            <v>6394.8</v>
          </cell>
        </row>
        <row r="216">
          <cell r="G216">
            <v>6275</v>
          </cell>
          <cell r="H216">
            <v>6275</v>
          </cell>
        </row>
        <row r="220">
          <cell r="E220">
            <v>254229.7</v>
          </cell>
          <cell r="G220">
            <v>243122.1</v>
          </cell>
          <cell r="H220">
            <v>243815.3</v>
          </cell>
        </row>
        <row r="223">
          <cell r="E223">
            <v>5679.8</v>
          </cell>
          <cell r="G223">
            <v>6330.8</v>
          </cell>
          <cell r="H223">
            <v>6330.8</v>
          </cell>
          <cell r="I223">
            <v>6330.8</v>
          </cell>
          <cell r="J223">
            <v>6330.8</v>
          </cell>
        </row>
        <row r="228">
          <cell r="E228">
            <v>707028.5</v>
          </cell>
          <cell r="G228">
            <v>714012.3</v>
          </cell>
          <cell r="H228">
            <v>714012.3</v>
          </cell>
        </row>
        <row r="235">
          <cell r="E235">
            <v>33326.300000000003</v>
          </cell>
          <cell r="G235">
            <v>114283.8</v>
          </cell>
          <cell r="H235">
            <v>110081.60000000001</v>
          </cell>
        </row>
        <row r="236">
          <cell r="E236">
            <v>161673.70000000001</v>
          </cell>
          <cell r="G236">
            <v>143993.20000000001</v>
          </cell>
          <cell r="H236">
            <v>148195.4</v>
          </cell>
        </row>
        <row r="243">
          <cell r="E243">
            <v>50962.600000000006</v>
          </cell>
        </row>
        <row r="244">
          <cell r="E244">
            <v>191716.6</v>
          </cell>
        </row>
        <row r="247">
          <cell r="E247">
            <v>49794</v>
          </cell>
          <cell r="G247">
            <v>50000</v>
          </cell>
          <cell r="H247">
            <v>50000</v>
          </cell>
        </row>
        <row r="256">
          <cell r="E256">
            <v>3007.3</v>
          </cell>
          <cell r="G256">
            <v>379</v>
          </cell>
          <cell r="H256">
            <v>379.2</v>
          </cell>
        </row>
        <row r="259">
          <cell r="G259">
            <v>7047.6</v>
          </cell>
          <cell r="H259">
            <v>7047.6</v>
          </cell>
        </row>
        <row r="260">
          <cell r="G260">
            <v>169142.2</v>
          </cell>
          <cell r="H260">
            <v>169142.2</v>
          </cell>
        </row>
        <row r="291">
          <cell r="E291">
            <v>3470.3000000000466</v>
          </cell>
          <cell r="G291">
            <v>800000</v>
          </cell>
          <cell r="H291">
            <v>1204909.1000000001</v>
          </cell>
        </row>
        <row r="307">
          <cell r="E307">
            <v>41000</v>
          </cell>
          <cell r="G307">
            <v>44100</v>
          </cell>
          <cell r="H307">
            <v>51500</v>
          </cell>
          <cell r="I307">
            <v>41000</v>
          </cell>
          <cell r="J307">
            <v>41000</v>
          </cell>
        </row>
        <row r="311">
          <cell r="G311">
            <v>1481.7</v>
          </cell>
          <cell r="H311">
            <v>1481.7</v>
          </cell>
          <cell r="I311">
            <v>1481.7</v>
          </cell>
          <cell r="J311">
            <v>1481.7</v>
          </cell>
        </row>
        <row r="319">
          <cell r="E319">
            <v>56606.8</v>
          </cell>
          <cell r="G319">
            <v>9990.2000000000007</v>
          </cell>
          <cell r="H319">
            <v>9990.2000000000007</v>
          </cell>
          <cell r="I319">
            <v>9990.2000000000007</v>
          </cell>
          <cell r="J319">
            <v>9990.2000000000007</v>
          </cell>
        </row>
        <row r="323">
          <cell r="E323">
            <v>9923.4</v>
          </cell>
          <cell r="G323">
            <v>13296</v>
          </cell>
          <cell r="H323">
            <v>13296</v>
          </cell>
          <cell r="I323">
            <v>13296</v>
          </cell>
          <cell r="J323">
            <v>13296</v>
          </cell>
        </row>
        <row r="339">
          <cell r="E339">
            <v>33651.9</v>
          </cell>
          <cell r="G339">
            <v>33651.9</v>
          </cell>
          <cell r="H339">
            <v>33651.9</v>
          </cell>
          <cell r="I339">
            <v>33651.9</v>
          </cell>
          <cell r="J339">
            <v>33651.9</v>
          </cell>
        </row>
        <row r="343">
          <cell r="E343">
            <v>17116.599999999999</v>
          </cell>
          <cell r="G343">
            <v>15831.3</v>
          </cell>
          <cell r="H343">
            <v>15831.3</v>
          </cell>
          <cell r="I343">
            <v>15831.3</v>
          </cell>
          <cell r="J343">
            <v>15831.3</v>
          </cell>
        </row>
        <row r="347">
          <cell r="E347">
            <v>11611.8</v>
          </cell>
          <cell r="G347">
            <v>10964.2</v>
          </cell>
          <cell r="H347">
            <v>10964.2</v>
          </cell>
        </row>
        <row r="352">
          <cell r="E352">
            <v>220624</v>
          </cell>
          <cell r="G352">
            <v>208319.4</v>
          </cell>
          <cell r="H352">
            <v>242486</v>
          </cell>
        </row>
        <row r="371">
          <cell r="E371">
            <v>291714.8</v>
          </cell>
          <cell r="G371">
            <v>269804.5</v>
          </cell>
          <cell r="H371">
            <v>269804.5</v>
          </cell>
          <cell r="I371">
            <v>269804.5</v>
          </cell>
          <cell r="J371">
            <v>269804.5</v>
          </cell>
        </row>
        <row r="387">
          <cell r="E387">
            <v>68241.899999999994</v>
          </cell>
          <cell r="G387">
            <v>65489.4</v>
          </cell>
          <cell r="H387">
            <v>65489.4</v>
          </cell>
          <cell r="I387">
            <v>65489.4</v>
          </cell>
          <cell r="J387">
            <v>65489.4</v>
          </cell>
        </row>
        <row r="391">
          <cell r="E391">
            <v>1230372.8</v>
          </cell>
          <cell r="G391">
            <v>333580.90000000002</v>
          </cell>
          <cell r="H391">
            <v>292648.09999999998</v>
          </cell>
          <cell r="I391">
            <v>223672.4</v>
          </cell>
          <cell r="J391">
            <v>223672.4</v>
          </cell>
        </row>
        <row r="395">
          <cell r="E395">
            <v>752076.7</v>
          </cell>
          <cell r="G395">
            <v>411102.3</v>
          </cell>
          <cell r="H395">
            <v>1106729.6000000001</v>
          </cell>
          <cell r="I395">
            <v>142725.1</v>
          </cell>
          <cell r="J395">
            <v>142725.1</v>
          </cell>
        </row>
        <row r="399">
          <cell r="E399">
            <v>9278.6</v>
          </cell>
          <cell r="G399">
            <v>6578.9</v>
          </cell>
          <cell r="H399">
            <v>6578.9</v>
          </cell>
          <cell r="I399">
            <v>6578.9</v>
          </cell>
          <cell r="J399">
            <v>6578.9</v>
          </cell>
        </row>
        <row r="403">
          <cell r="E403">
            <v>89785.4</v>
          </cell>
          <cell r="G403">
            <v>96060.4</v>
          </cell>
          <cell r="H403">
            <v>96060.4</v>
          </cell>
          <cell r="I403">
            <v>96060.4</v>
          </cell>
          <cell r="J403">
            <v>96060.4</v>
          </cell>
        </row>
        <row r="411">
          <cell r="E411">
            <v>165789.6</v>
          </cell>
          <cell r="G411">
            <v>137742.79999999999</v>
          </cell>
          <cell r="H411">
            <v>137742.79999999999</v>
          </cell>
          <cell r="I411">
            <v>137742.79999999999</v>
          </cell>
          <cell r="J411">
            <v>137742.79999999999</v>
          </cell>
        </row>
        <row r="415">
          <cell r="E415">
            <v>650</v>
          </cell>
          <cell r="G415">
            <v>3750</v>
          </cell>
          <cell r="H415">
            <v>3750</v>
          </cell>
          <cell r="I415">
            <v>3750</v>
          </cell>
          <cell r="J415">
            <v>3750</v>
          </cell>
        </row>
        <row r="419">
          <cell r="E419">
            <v>143.4</v>
          </cell>
          <cell r="G419">
            <v>3200</v>
          </cell>
          <cell r="H419">
            <v>3200</v>
          </cell>
          <cell r="I419">
            <v>3200</v>
          </cell>
          <cell r="J419">
            <v>3200</v>
          </cell>
        </row>
        <row r="455">
          <cell r="G455">
            <v>80000</v>
          </cell>
          <cell r="H455">
            <v>76751.8</v>
          </cell>
        </row>
        <row r="468">
          <cell r="E468">
            <v>486557.5</v>
          </cell>
          <cell r="G468">
            <v>337613.2</v>
          </cell>
          <cell r="H468">
            <v>403930.2</v>
          </cell>
        </row>
        <row r="475">
          <cell r="E475">
            <v>7800</v>
          </cell>
        </row>
        <row r="476">
          <cell r="E476">
            <v>194430.7</v>
          </cell>
          <cell r="G476">
            <v>170081.2</v>
          </cell>
          <cell r="H476">
            <v>273887.90000000002</v>
          </cell>
        </row>
        <row r="491">
          <cell r="E491">
            <v>7360</v>
          </cell>
        </row>
        <row r="492">
          <cell r="E492">
            <v>134185</v>
          </cell>
        </row>
        <row r="511">
          <cell r="E511">
            <v>68993.600000000006</v>
          </cell>
        </row>
        <row r="519">
          <cell r="E519">
            <v>320412</v>
          </cell>
        </row>
        <row r="527">
          <cell r="E527">
            <v>234074.39999999997</v>
          </cell>
          <cell r="I527">
            <v>920000</v>
          </cell>
          <cell r="J527">
            <v>920000</v>
          </cell>
        </row>
        <row r="535">
          <cell r="E535">
            <v>50000</v>
          </cell>
        </row>
        <row r="551">
          <cell r="E551">
            <v>16271979.199999999</v>
          </cell>
          <cell r="G551">
            <v>16819936</v>
          </cell>
          <cell r="H551">
            <v>16819936</v>
          </cell>
          <cell r="I551">
            <v>16819936</v>
          </cell>
          <cell r="J551">
            <v>16819936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a.emelyukov@govirk.ru" TargetMode="External"/><Relationship Id="rId1" Type="http://schemas.openxmlformats.org/officeDocument/2006/relationships/hyperlink" Target="mailto:s.razancev@govirk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374"/>
  <sheetViews>
    <sheetView tabSelected="1" view="pageBreakPreview" zoomScale="70" zoomScaleNormal="85" zoomScaleSheetLayoutView="70" workbookViewId="0">
      <selection activeCell="C207" sqref="C207:C208"/>
    </sheetView>
  </sheetViews>
  <sheetFormatPr defaultRowHeight="15.75" x14ac:dyDescent="0.2"/>
  <cols>
    <col min="1" max="1" width="8.28515625" style="101" customWidth="1"/>
    <col min="2" max="2" width="64.7109375" style="101" customWidth="1"/>
    <col min="3" max="3" width="40" style="101" customWidth="1"/>
    <col min="4" max="4" width="10.85546875" style="101" customWidth="1"/>
    <col min="5" max="5" width="11.5703125" style="101" customWidth="1"/>
    <col min="6" max="6" width="15.42578125" style="5" customWidth="1"/>
    <col min="7" max="7" width="27.7109375" style="4" customWidth="1"/>
    <col min="8" max="8" width="71" style="101" customWidth="1"/>
    <col min="9" max="9" width="38.5703125" style="123" customWidth="1"/>
    <col min="10" max="11" width="9.140625" style="101" customWidth="1"/>
    <col min="12" max="12" width="11.5703125" style="101" customWidth="1"/>
    <col min="13" max="13" width="12.42578125" style="101" customWidth="1"/>
    <col min="14" max="14" width="12.5703125" style="101" customWidth="1"/>
    <col min="15" max="15" width="9.140625" style="101" customWidth="1"/>
    <col min="16" max="16384" width="9.140625" style="101"/>
  </cols>
  <sheetData>
    <row r="1" spans="1:9" ht="11.25" customHeight="1" x14ac:dyDescent="0.2"/>
    <row r="2" spans="1:9" ht="18.75" x14ac:dyDescent="0.2">
      <c r="H2" s="1" t="s">
        <v>155</v>
      </c>
    </row>
    <row r="3" spans="1:9" ht="18.75" x14ac:dyDescent="0.2">
      <c r="H3" s="1" t="s">
        <v>156</v>
      </c>
    </row>
    <row r="4" spans="1:9" ht="18.75" x14ac:dyDescent="0.2">
      <c r="H4" s="1" t="s">
        <v>157</v>
      </c>
    </row>
    <row r="5" spans="1:9" ht="18.75" x14ac:dyDescent="0.2">
      <c r="H5" s="1" t="s">
        <v>158</v>
      </c>
    </row>
    <row r="6" spans="1:9" ht="23.25" x14ac:dyDescent="0.35">
      <c r="B6" s="106"/>
      <c r="H6" s="1"/>
    </row>
    <row r="7" spans="1:9" ht="18.75" x14ac:dyDescent="0.25">
      <c r="A7" s="36"/>
      <c r="B7" s="37"/>
      <c r="C7" s="36"/>
      <c r="D7" s="36"/>
      <c r="E7" s="36"/>
      <c r="F7" s="38"/>
      <c r="G7" s="39"/>
      <c r="H7" s="1" t="s">
        <v>552</v>
      </c>
      <c r="I7" s="39"/>
    </row>
    <row r="8" spans="1:9" ht="18.75" x14ac:dyDescent="0.25">
      <c r="A8" s="36"/>
      <c r="B8" s="37"/>
      <c r="C8" s="36"/>
      <c r="D8" s="36"/>
      <c r="E8" s="36"/>
      <c r="F8" s="38"/>
      <c r="G8" s="39"/>
      <c r="H8" s="1" t="s">
        <v>553</v>
      </c>
      <c r="I8" s="39"/>
    </row>
    <row r="9" spans="1:9" ht="18.75" x14ac:dyDescent="0.25">
      <c r="A9" s="36"/>
      <c r="B9" s="36"/>
      <c r="C9" s="36"/>
      <c r="D9" s="36"/>
      <c r="E9" s="36"/>
      <c r="F9" s="38"/>
      <c r="G9" s="39"/>
      <c r="H9" s="1" t="s">
        <v>554</v>
      </c>
      <c r="I9" s="39"/>
    </row>
    <row r="10" spans="1:9" ht="18.75" x14ac:dyDescent="0.25">
      <c r="A10" s="36"/>
      <c r="B10" s="36"/>
      <c r="C10" s="36"/>
      <c r="D10" s="36"/>
      <c r="E10" s="36"/>
      <c r="F10" s="38"/>
      <c r="G10" s="39"/>
      <c r="H10" s="1"/>
      <c r="I10" s="39"/>
    </row>
    <row r="11" spans="1:9" x14ac:dyDescent="0.25">
      <c r="A11" s="36"/>
      <c r="B11" s="36"/>
      <c r="C11" s="36"/>
      <c r="D11" s="36"/>
      <c r="E11" s="36"/>
      <c r="F11" s="38"/>
      <c r="G11" s="77"/>
      <c r="H11" s="40"/>
      <c r="I11" s="39"/>
    </row>
    <row r="12" spans="1:9" ht="28.5" customHeight="1" x14ac:dyDescent="0.2">
      <c r="A12" s="189" t="s">
        <v>521</v>
      </c>
      <c r="B12" s="189"/>
      <c r="C12" s="189"/>
      <c r="D12" s="189"/>
      <c r="E12" s="189"/>
      <c r="F12" s="189"/>
      <c r="G12" s="189"/>
      <c r="H12" s="189"/>
      <c r="I12" s="124"/>
    </row>
    <row r="13" spans="1:9" x14ac:dyDescent="0.25">
      <c r="A13" s="36"/>
      <c r="B13" s="36"/>
      <c r="C13" s="36"/>
      <c r="D13" s="36"/>
      <c r="E13" s="36"/>
      <c r="F13" s="38"/>
      <c r="G13" s="39"/>
      <c r="H13" s="41"/>
      <c r="I13" s="42"/>
    </row>
    <row r="14" spans="1:9" ht="57" customHeight="1" x14ac:dyDescent="0.2">
      <c r="A14" s="190" t="s">
        <v>532</v>
      </c>
      <c r="B14" s="192" t="s">
        <v>518</v>
      </c>
      <c r="C14" s="192" t="s">
        <v>81</v>
      </c>
      <c r="D14" s="194" t="s">
        <v>82</v>
      </c>
      <c r="E14" s="195"/>
      <c r="F14" s="167" t="s">
        <v>522</v>
      </c>
      <c r="G14" s="167"/>
      <c r="H14" s="192" t="s">
        <v>83</v>
      </c>
      <c r="I14" s="168" t="s">
        <v>531</v>
      </c>
    </row>
    <row r="15" spans="1:9" ht="63.75" customHeight="1" x14ac:dyDescent="0.2">
      <c r="A15" s="191"/>
      <c r="B15" s="193"/>
      <c r="C15" s="193"/>
      <c r="D15" s="140" t="s">
        <v>159</v>
      </c>
      <c r="E15" s="140" t="s">
        <v>160</v>
      </c>
      <c r="F15" s="43" t="s">
        <v>519</v>
      </c>
      <c r="G15" s="43" t="s">
        <v>671</v>
      </c>
      <c r="H15" s="193"/>
      <c r="I15" s="168"/>
    </row>
    <row r="16" spans="1:9" x14ac:dyDescent="0.25">
      <c r="A16" s="44">
        <v>1</v>
      </c>
      <c r="B16" s="45">
        <v>2</v>
      </c>
      <c r="C16" s="45">
        <v>3</v>
      </c>
      <c r="D16" s="45">
        <v>4</v>
      </c>
      <c r="E16" s="45">
        <v>5</v>
      </c>
      <c r="F16" s="126">
        <v>6</v>
      </c>
      <c r="G16" s="126">
        <v>7</v>
      </c>
      <c r="H16" s="44">
        <v>8</v>
      </c>
      <c r="I16" s="126">
        <v>9</v>
      </c>
    </row>
    <row r="17" spans="1:11" s="3" customFormat="1" ht="25.5" customHeight="1" x14ac:dyDescent="0.2">
      <c r="A17" s="172" t="s">
        <v>162</v>
      </c>
      <c r="B17" s="172"/>
      <c r="C17" s="172" t="s">
        <v>0</v>
      </c>
      <c r="D17" s="181" t="s">
        <v>84</v>
      </c>
      <c r="E17" s="181" t="s">
        <v>84</v>
      </c>
      <c r="F17" s="131" t="s">
        <v>1</v>
      </c>
      <c r="G17" s="132">
        <v>61943804.000000015</v>
      </c>
      <c r="H17" s="168" t="s">
        <v>84</v>
      </c>
      <c r="I17" s="168" t="s">
        <v>85</v>
      </c>
      <c r="K17" s="78"/>
    </row>
    <row r="18" spans="1:11" s="3" customFormat="1" ht="15.75" customHeight="1" x14ac:dyDescent="0.2">
      <c r="A18" s="172"/>
      <c r="B18" s="172"/>
      <c r="C18" s="172" t="s">
        <v>0</v>
      </c>
      <c r="D18" s="181"/>
      <c r="E18" s="181"/>
      <c r="F18" s="46" t="s">
        <v>2</v>
      </c>
      <c r="G18" s="132">
        <v>29273872.100000005</v>
      </c>
      <c r="H18" s="168"/>
      <c r="I18" s="168"/>
    </row>
    <row r="19" spans="1:11" s="3" customFormat="1" ht="15.75" customHeight="1" x14ac:dyDescent="0.2">
      <c r="A19" s="172"/>
      <c r="B19" s="172"/>
      <c r="C19" s="172" t="s">
        <v>0</v>
      </c>
      <c r="D19" s="181"/>
      <c r="E19" s="181"/>
      <c r="F19" s="46" t="s">
        <v>3</v>
      </c>
      <c r="G19" s="132">
        <v>4314936.4000000004</v>
      </c>
      <c r="H19" s="168"/>
      <c r="I19" s="168"/>
    </row>
    <row r="20" spans="1:11" s="3" customFormat="1" ht="15.75" customHeight="1" x14ac:dyDescent="0.2">
      <c r="A20" s="172"/>
      <c r="B20" s="172"/>
      <c r="C20" s="172" t="s">
        <v>0</v>
      </c>
      <c r="D20" s="181"/>
      <c r="E20" s="181"/>
      <c r="F20" s="46" t="s">
        <v>4</v>
      </c>
      <c r="G20" s="132">
        <v>7825.6</v>
      </c>
      <c r="H20" s="168"/>
      <c r="I20" s="168"/>
    </row>
    <row r="21" spans="1:11" s="3" customFormat="1" ht="34.5" customHeight="1" x14ac:dyDescent="0.2">
      <c r="A21" s="172"/>
      <c r="B21" s="172"/>
      <c r="C21" s="172" t="s">
        <v>0</v>
      </c>
      <c r="D21" s="181"/>
      <c r="E21" s="181"/>
      <c r="F21" s="46" t="s">
        <v>5</v>
      </c>
      <c r="G21" s="132">
        <v>28347169.900000002</v>
      </c>
      <c r="H21" s="168"/>
      <c r="I21" s="168"/>
    </row>
    <row r="22" spans="1:11" s="3" customFormat="1" ht="18" customHeight="1" x14ac:dyDescent="0.2">
      <c r="A22" s="172"/>
      <c r="B22" s="172"/>
      <c r="C22" s="172" t="s">
        <v>6</v>
      </c>
      <c r="D22" s="181" t="s">
        <v>84</v>
      </c>
      <c r="E22" s="181" t="s">
        <v>84</v>
      </c>
      <c r="F22" s="131" t="s">
        <v>1</v>
      </c>
      <c r="G22" s="132">
        <v>28336874.900000002</v>
      </c>
      <c r="H22" s="168"/>
      <c r="I22" s="168"/>
    </row>
    <row r="23" spans="1:11" s="3" customFormat="1" ht="18" customHeight="1" x14ac:dyDescent="0.2">
      <c r="A23" s="172"/>
      <c r="B23" s="172"/>
      <c r="C23" s="172" t="s">
        <v>6</v>
      </c>
      <c r="D23" s="181"/>
      <c r="E23" s="181"/>
      <c r="F23" s="131" t="s">
        <v>2</v>
      </c>
      <c r="G23" s="132">
        <v>0</v>
      </c>
      <c r="H23" s="168"/>
      <c r="I23" s="168"/>
    </row>
    <row r="24" spans="1:11" s="3" customFormat="1" ht="18" customHeight="1" x14ac:dyDescent="0.2">
      <c r="A24" s="172"/>
      <c r="B24" s="172"/>
      <c r="C24" s="172" t="s">
        <v>6</v>
      </c>
      <c r="D24" s="181"/>
      <c r="E24" s="181"/>
      <c r="F24" s="131" t="s">
        <v>5</v>
      </c>
      <c r="G24" s="132">
        <v>28336874.900000002</v>
      </c>
      <c r="H24" s="168"/>
      <c r="I24" s="168"/>
    </row>
    <row r="25" spans="1:11" s="3" customFormat="1" ht="18" customHeight="1" x14ac:dyDescent="0.2">
      <c r="A25" s="172"/>
      <c r="B25" s="172"/>
      <c r="C25" s="172" t="s">
        <v>7</v>
      </c>
      <c r="D25" s="181" t="s">
        <v>84</v>
      </c>
      <c r="E25" s="181" t="s">
        <v>84</v>
      </c>
      <c r="F25" s="131" t="s">
        <v>1</v>
      </c>
      <c r="G25" s="132">
        <v>31941179.200000003</v>
      </c>
      <c r="H25" s="168"/>
      <c r="I25" s="168"/>
    </row>
    <row r="26" spans="1:11" s="3" customFormat="1" ht="18" customHeight="1" x14ac:dyDescent="0.2">
      <c r="A26" s="172"/>
      <c r="B26" s="172"/>
      <c r="C26" s="172" t="s">
        <v>7</v>
      </c>
      <c r="D26" s="181"/>
      <c r="E26" s="181"/>
      <c r="F26" s="131" t="s">
        <v>2</v>
      </c>
      <c r="G26" s="132">
        <v>27615947.800000004</v>
      </c>
      <c r="H26" s="168"/>
      <c r="I26" s="168"/>
    </row>
    <row r="27" spans="1:11" s="3" customFormat="1" ht="18" customHeight="1" x14ac:dyDescent="0.2">
      <c r="A27" s="172"/>
      <c r="B27" s="172"/>
      <c r="C27" s="172" t="s">
        <v>7</v>
      </c>
      <c r="D27" s="181"/>
      <c r="E27" s="181"/>
      <c r="F27" s="131" t="s">
        <v>3</v>
      </c>
      <c r="G27" s="132">
        <v>4314936.4000000004</v>
      </c>
      <c r="H27" s="168"/>
      <c r="I27" s="168"/>
    </row>
    <row r="28" spans="1:11" s="3" customFormat="1" ht="18" customHeight="1" x14ac:dyDescent="0.2">
      <c r="A28" s="172"/>
      <c r="B28" s="172"/>
      <c r="C28" s="172" t="s">
        <v>7</v>
      </c>
      <c r="D28" s="181"/>
      <c r="E28" s="181"/>
      <c r="F28" s="131" t="s">
        <v>5</v>
      </c>
      <c r="G28" s="132">
        <v>10295</v>
      </c>
      <c r="H28" s="168"/>
      <c r="I28" s="168"/>
    </row>
    <row r="29" spans="1:11" s="3" customFormat="1" ht="18" customHeight="1" x14ac:dyDescent="0.2">
      <c r="A29" s="172"/>
      <c r="B29" s="172"/>
      <c r="C29" s="172" t="s">
        <v>8</v>
      </c>
      <c r="D29" s="181" t="s">
        <v>84</v>
      </c>
      <c r="E29" s="181" t="s">
        <v>84</v>
      </c>
      <c r="F29" s="131" t="s">
        <v>1</v>
      </c>
      <c r="G29" s="132">
        <v>14935.7</v>
      </c>
      <c r="H29" s="168"/>
      <c r="I29" s="168"/>
    </row>
    <row r="30" spans="1:11" s="3" customFormat="1" ht="18" customHeight="1" x14ac:dyDescent="0.2">
      <c r="A30" s="172"/>
      <c r="B30" s="172"/>
      <c r="C30" s="172" t="s">
        <v>8</v>
      </c>
      <c r="D30" s="181"/>
      <c r="E30" s="181"/>
      <c r="F30" s="131" t="s">
        <v>2</v>
      </c>
      <c r="G30" s="132">
        <v>7110.1</v>
      </c>
      <c r="H30" s="168"/>
      <c r="I30" s="168"/>
    </row>
    <row r="31" spans="1:11" s="3" customFormat="1" ht="18" customHeight="1" x14ac:dyDescent="0.2">
      <c r="A31" s="172"/>
      <c r="B31" s="172"/>
      <c r="C31" s="172" t="s">
        <v>8</v>
      </c>
      <c r="D31" s="181"/>
      <c r="E31" s="181"/>
      <c r="F31" s="131" t="s">
        <v>4</v>
      </c>
      <c r="G31" s="132">
        <v>7825.6</v>
      </c>
      <c r="H31" s="168"/>
      <c r="I31" s="168"/>
    </row>
    <row r="32" spans="1:11" s="3" customFormat="1" ht="18" customHeight="1" x14ac:dyDescent="0.2">
      <c r="A32" s="172"/>
      <c r="B32" s="172"/>
      <c r="C32" s="172" t="s">
        <v>9</v>
      </c>
      <c r="D32" s="181" t="s">
        <v>84</v>
      </c>
      <c r="E32" s="181" t="s">
        <v>84</v>
      </c>
      <c r="F32" s="131" t="s">
        <v>1</v>
      </c>
      <c r="G32" s="132">
        <v>1650814.2</v>
      </c>
      <c r="H32" s="168"/>
      <c r="I32" s="168"/>
    </row>
    <row r="33" spans="1:9" s="3" customFormat="1" ht="18" customHeight="1" x14ac:dyDescent="0.2">
      <c r="A33" s="172"/>
      <c r="B33" s="172"/>
      <c r="C33" s="172" t="s">
        <v>9</v>
      </c>
      <c r="D33" s="181"/>
      <c r="E33" s="181"/>
      <c r="F33" s="131" t="s">
        <v>2</v>
      </c>
      <c r="G33" s="132">
        <v>1650814.2</v>
      </c>
      <c r="H33" s="168"/>
      <c r="I33" s="168"/>
    </row>
    <row r="34" spans="1:9" s="3" customFormat="1" ht="18" customHeight="1" x14ac:dyDescent="0.2">
      <c r="A34" s="172"/>
      <c r="B34" s="172"/>
      <c r="C34" s="172" t="s">
        <v>9</v>
      </c>
      <c r="D34" s="181"/>
      <c r="E34" s="181"/>
      <c r="F34" s="131" t="s">
        <v>3</v>
      </c>
      <c r="G34" s="132">
        <v>0</v>
      </c>
      <c r="H34" s="168"/>
      <c r="I34" s="168"/>
    </row>
    <row r="35" spans="1:9" s="3" customFormat="1" ht="18" customHeight="1" x14ac:dyDescent="0.2">
      <c r="A35" s="196" t="s">
        <v>86</v>
      </c>
      <c r="B35" s="172" t="s">
        <v>161</v>
      </c>
      <c r="C35" s="172" t="s">
        <v>0</v>
      </c>
      <c r="D35" s="181" t="s">
        <v>84</v>
      </c>
      <c r="E35" s="181" t="s">
        <v>84</v>
      </c>
      <c r="F35" s="131" t="s">
        <v>1</v>
      </c>
      <c r="G35" s="132">
        <v>9887153.9999999981</v>
      </c>
      <c r="H35" s="153" t="s">
        <v>85</v>
      </c>
      <c r="I35" s="153" t="s">
        <v>85</v>
      </c>
    </row>
    <row r="36" spans="1:9" s="3" customFormat="1" ht="18" customHeight="1" x14ac:dyDescent="0.2">
      <c r="A36" s="196"/>
      <c r="B36" s="172"/>
      <c r="C36" s="172" t="s">
        <v>0</v>
      </c>
      <c r="D36" s="181"/>
      <c r="E36" s="181"/>
      <c r="F36" s="131" t="s">
        <v>2</v>
      </c>
      <c r="G36" s="132">
        <v>8280435.8999999994</v>
      </c>
      <c r="H36" s="153"/>
      <c r="I36" s="153"/>
    </row>
    <row r="37" spans="1:9" s="3" customFormat="1" ht="18" customHeight="1" x14ac:dyDescent="0.2">
      <c r="A37" s="196"/>
      <c r="B37" s="172"/>
      <c r="C37" s="172" t="s">
        <v>0</v>
      </c>
      <c r="D37" s="181"/>
      <c r="E37" s="181"/>
      <c r="F37" s="131" t="s">
        <v>3</v>
      </c>
      <c r="G37" s="132">
        <v>1588597.5</v>
      </c>
      <c r="H37" s="153"/>
      <c r="I37" s="153"/>
    </row>
    <row r="38" spans="1:9" s="3" customFormat="1" ht="18" customHeight="1" x14ac:dyDescent="0.2">
      <c r="A38" s="196"/>
      <c r="B38" s="172"/>
      <c r="C38" s="172" t="s">
        <v>0</v>
      </c>
      <c r="D38" s="181"/>
      <c r="E38" s="181"/>
      <c r="F38" s="131" t="s">
        <v>4</v>
      </c>
      <c r="G38" s="132">
        <v>7825.6</v>
      </c>
      <c r="H38" s="153"/>
      <c r="I38" s="153"/>
    </row>
    <row r="39" spans="1:9" s="3" customFormat="1" ht="18" customHeight="1" x14ac:dyDescent="0.2">
      <c r="A39" s="196"/>
      <c r="B39" s="172"/>
      <c r="C39" s="172" t="s">
        <v>0</v>
      </c>
      <c r="D39" s="181"/>
      <c r="E39" s="181"/>
      <c r="F39" s="131" t="s">
        <v>5</v>
      </c>
      <c r="G39" s="132">
        <v>10295</v>
      </c>
      <c r="H39" s="153"/>
      <c r="I39" s="153"/>
    </row>
    <row r="40" spans="1:9" s="3" customFormat="1" ht="18" customHeight="1" x14ac:dyDescent="0.2">
      <c r="A40" s="196"/>
      <c r="B40" s="172"/>
      <c r="C40" s="172" t="s">
        <v>7</v>
      </c>
      <c r="D40" s="181" t="s">
        <v>84</v>
      </c>
      <c r="E40" s="181" t="s">
        <v>84</v>
      </c>
      <c r="F40" s="131" t="s">
        <v>1</v>
      </c>
      <c r="G40" s="132">
        <v>9872218.3000000007</v>
      </c>
      <c r="H40" s="153"/>
      <c r="I40" s="153"/>
    </row>
    <row r="41" spans="1:9" s="3" customFormat="1" ht="18" customHeight="1" x14ac:dyDescent="0.2">
      <c r="A41" s="196"/>
      <c r="B41" s="172"/>
      <c r="C41" s="172" t="s">
        <v>7</v>
      </c>
      <c r="D41" s="181"/>
      <c r="E41" s="181"/>
      <c r="F41" s="131" t="s">
        <v>2</v>
      </c>
      <c r="G41" s="132">
        <v>8273325.7999999998</v>
      </c>
      <c r="H41" s="153"/>
      <c r="I41" s="153"/>
    </row>
    <row r="42" spans="1:9" s="3" customFormat="1" ht="18" customHeight="1" x14ac:dyDescent="0.2">
      <c r="A42" s="196"/>
      <c r="B42" s="172"/>
      <c r="C42" s="172" t="s">
        <v>7</v>
      </c>
      <c r="D42" s="181"/>
      <c r="E42" s="181"/>
      <c r="F42" s="131" t="s">
        <v>3</v>
      </c>
      <c r="G42" s="132">
        <v>1588597.5</v>
      </c>
      <c r="H42" s="153"/>
      <c r="I42" s="153"/>
    </row>
    <row r="43" spans="1:9" s="3" customFormat="1" ht="18" customHeight="1" x14ac:dyDescent="0.2">
      <c r="A43" s="196"/>
      <c r="B43" s="172"/>
      <c r="C43" s="172" t="s">
        <v>7</v>
      </c>
      <c r="D43" s="181"/>
      <c r="E43" s="181"/>
      <c r="F43" s="131" t="s">
        <v>5</v>
      </c>
      <c r="G43" s="132">
        <v>10295</v>
      </c>
      <c r="H43" s="153"/>
      <c r="I43" s="153"/>
    </row>
    <row r="44" spans="1:9" s="3" customFormat="1" ht="18" customHeight="1" x14ac:dyDescent="0.2">
      <c r="A44" s="196"/>
      <c r="B44" s="172"/>
      <c r="C44" s="172" t="s">
        <v>8</v>
      </c>
      <c r="D44" s="181" t="s">
        <v>84</v>
      </c>
      <c r="E44" s="181" t="s">
        <v>84</v>
      </c>
      <c r="F44" s="131" t="s">
        <v>1</v>
      </c>
      <c r="G44" s="132">
        <v>14935.7</v>
      </c>
      <c r="H44" s="153"/>
      <c r="I44" s="153"/>
    </row>
    <row r="45" spans="1:9" s="3" customFormat="1" ht="18" customHeight="1" x14ac:dyDescent="0.2">
      <c r="A45" s="196"/>
      <c r="B45" s="172"/>
      <c r="C45" s="172" t="s">
        <v>8</v>
      </c>
      <c r="D45" s="181"/>
      <c r="E45" s="181"/>
      <c r="F45" s="131" t="s">
        <v>2</v>
      </c>
      <c r="G45" s="132">
        <v>7110.1</v>
      </c>
      <c r="H45" s="153"/>
      <c r="I45" s="153"/>
    </row>
    <row r="46" spans="1:9" s="3" customFormat="1" ht="18" customHeight="1" x14ac:dyDescent="0.2">
      <c r="A46" s="196"/>
      <c r="B46" s="172"/>
      <c r="C46" s="172" t="s">
        <v>8</v>
      </c>
      <c r="D46" s="181"/>
      <c r="E46" s="181"/>
      <c r="F46" s="131" t="s">
        <v>4</v>
      </c>
      <c r="G46" s="132">
        <v>7825.6</v>
      </c>
      <c r="H46" s="153"/>
      <c r="I46" s="153"/>
    </row>
    <row r="47" spans="1:9" ht="23.25" customHeight="1" x14ac:dyDescent="0.2">
      <c r="A47" s="187" t="s">
        <v>87</v>
      </c>
      <c r="B47" s="172" t="s">
        <v>163</v>
      </c>
      <c r="C47" s="166" t="s">
        <v>7</v>
      </c>
      <c r="D47" s="186" t="s">
        <v>84</v>
      </c>
      <c r="E47" s="186" t="s">
        <v>84</v>
      </c>
      <c r="F47" s="131" t="s">
        <v>1</v>
      </c>
      <c r="G47" s="132">
        <v>158577.79999999999</v>
      </c>
      <c r="H47" s="146" t="s">
        <v>85</v>
      </c>
      <c r="I47" s="146" t="s">
        <v>85</v>
      </c>
    </row>
    <row r="48" spans="1:9" ht="23.25" customHeight="1" x14ac:dyDescent="0.2">
      <c r="A48" s="187"/>
      <c r="B48" s="172" t="s">
        <v>10</v>
      </c>
      <c r="C48" s="166" t="s">
        <v>7</v>
      </c>
      <c r="D48" s="186"/>
      <c r="E48" s="186"/>
      <c r="F48" s="130" t="s">
        <v>2</v>
      </c>
      <c r="G48" s="138">
        <v>153636.69999999998</v>
      </c>
      <c r="H48" s="146"/>
      <c r="I48" s="146"/>
    </row>
    <row r="49" spans="1:14" ht="23.25" customHeight="1" x14ac:dyDescent="0.2">
      <c r="A49" s="187"/>
      <c r="B49" s="172" t="s">
        <v>10</v>
      </c>
      <c r="C49" s="166" t="s">
        <v>7</v>
      </c>
      <c r="D49" s="186"/>
      <c r="E49" s="186"/>
      <c r="F49" s="130" t="s">
        <v>3</v>
      </c>
      <c r="G49" s="138">
        <v>4941.1000000000004</v>
      </c>
      <c r="H49" s="146"/>
      <c r="I49" s="146"/>
    </row>
    <row r="50" spans="1:14" ht="51.75" customHeight="1" x14ac:dyDescent="0.2">
      <c r="A50" s="165" t="s">
        <v>252</v>
      </c>
      <c r="B50" s="166" t="s">
        <v>164</v>
      </c>
      <c r="C50" s="166" t="s">
        <v>7</v>
      </c>
      <c r="D50" s="171" t="s">
        <v>535</v>
      </c>
      <c r="E50" s="171" t="s">
        <v>536</v>
      </c>
      <c r="F50" s="131" t="s">
        <v>1</v>
      </c>
      <c r="G50" s="132">
        <v>140788.29999999999</v>
      </c>
      <c r="H50" s="128" t="s">
        <v>305</v>
      </c>
      <c r="I50" s="134">
        <v>1165450</v>
      </c>
    </row>
    <row r="51" spans="1:14" ht="43.5" customHeight="1" x14ac:dyDescent="0.2">
      <c r="A51" s="165"/>
      <c r="B51" s="166" t="s">
        <v>11</v>
      </c>
      <c r="C51" s="166" t="s">
        <v>7</v>
      </c>
      <c r="D51" s="171"/>
      <c r="E51" s="171"/>
      <c r="F51" s="166" t="s">
        <v>2</v>
      </c>
      <c r="G51" s="142">
        <v>140788.29999999999</v>
      </c>
      <c r="H51" s="47" t="s">
        <v>306</v>
      </c>
      <c r="I51" s="48">
        <v>30</v>
      </c>
    </row>
    <row r="52" spans="1:14" ht="33.75" customHeight="1" x14ac:dyDescent="0.2">
      <c r="A52" s="165"/>
      <c r="B52" s="166" t="s">
        <v>11</v>
      </c>
      <c r="C52" s="166" t="s">
        <v>7</v>
      </c>
      <c r="D52" s="171"/>
      <c r="E52" s="171"/>
      <c r="F52" s="166"/>
      <c r="G52" s="142"/>
      <c r="H52" s="49" t="s">
        <v>234</v>
      </c>
      <c r="I52" s="50">
        <v>11.5</v>
      </c>
    </row>
    <row r="53" spans="1:14" ht="33.75" customHeight="1" x14ac:dyDescent="0.2">
      <c r="A53" s="165" t="s">
        <v>253</v>
      </c>
      <c r="B53" s="166" t="s">
        <v>467</v>
      </c>
      <c r="C53" s="166" t="s">
        <v>7</v>
      </c>
      <c r="D53" s="171" t="s">
        <v>535</v>
      </c>
      <c r="E53" s="171" t="s">
        <v>536</v>
      </c>
      <c r="F53" s="131" t="s">
        <v>1</v>
      </c>
      <c r="G53" s="132">
        <v>8667.1</v>
      </c>
      <c r="H53" s="128" t="s">
        <v>307</v>
      </c>
      <c r="I53" s="134">
        <v>200</v>
      </c>
      <c r="K53" s="176"/>
      <c r="L53" s="176"/>
      <c r="M53" s="176"/>
      <c r="N53" s="176"/>
    </row>
    <row r="54" spans="1:14" ht="26.25" customHeight="1" x14ac:dyDescent="0.2">
      <c r="A54" s="165"/>
      <c r="B54" s="166" t="s">
        <v>12</v>
      </c>
      <c r="C54" s="166" t="s">
        <v>7</v>
      </c>
      <c r="D54" s="171"/>
      <c r="E54" s="171"/>
      <c r="F54" s="130" t="s">
        <v>2</v>
      </c>
      <c r="G54" s="138">
        <v>3726</v>
      </c>
      <c r="H54" s="159" t="s">
        <v>308</v>
      </c>
      <c r="I54" s="147">
        <v>96</v>
      </c>
      <c r="K54" s="176"/>
      <c r="L54" s="176"/>
      <c r="M54" s="176"/>
      <c r="N54" s="176"/>
    </row>
    <row r="55" spans="1:14" ht="28.5" customHeight="1" x14ac:dyDescent="0.2">
      <c r="A55" s="165"/>
      <c r="B55" s="166" t="s">
        <v>12</v>
      </c>
      <c r="C55" s="166" t="s">
        <v>7</v>
      </c>
      <c r="D55" s="171"/>
      <c r="E55" s="171"/>
      <c r="F55" s="130" t="s">
        <v>3</v>
      </c>
      <c r="G55" s="138">
        <v>4941.1000000000004</v>
      </c>
      <c r="H55" s="159"/>
      <c r="I55" s="147"/>
      <c r="K55" s="176"/>
      <c r="L55" s="176"/>
      <c r="M55" s="176"/>
      <c r="N55" s="176"/>
    </row>
    <row r="56" spans="1:14" ht="47.25" customHeight="1" x14ac:dyDescent="0.2">
      <c r="A56" s="165" t="s">
        <v>254</v>
      </c>
      <c r="B56" s="166" t="s">
        <v>205</v>
      </c>
      <c r="C56" s="166" t="s">
        <v>7</v>
      </c>
      <c r="D56" s="171" t="s">
        <v>535</v>
      </c>
      <c r="E56" s="171" t="s">
        <v>536</v>
      </c>
      <c r="F56" s="131" t="s">
        <v>1</v>
      </c>
      <c r="G56" s="132">
        <v>9122.4</v>
      </c>
      <c r="H56" s="51" t="s">
        <v>309</v>
      </c>
      <c r="I56" s="134">
        <v>3</v>
      </c>
      <c r="K56" s="176"/>
      <c r="L56" s="176"/>
    </row>
    <row r="57" spans="1:14" ht="69" customHeight="1" x14ac:dyDescent="0.2">
      <c r="A57" s="165"/>
      <c r="B57" s="166" t="s">
        <v>13</v>
      </c>
      <c r="C57" s="166" t="s">
        <v>7</v>
      </c>
      <c r="D57" s="171"/>
      <c r="E57" s="171"/>
      <c r="F57" s="130" t="s">
        <v>2</v>
      </c>
      <c r="G57" s="138">
        <v>9122.4</v>
      </c>
      <c r="H57" s="51" t="s">
        <v>310</v>
      </c>
      <c r="I57" s="134">
        <v>100</v>
      </c>
      <c r="K57" s="176"/>
      <c r="L57" s="176"/>
    </row>
    <row r="58" spans="1:14" ht="38.25" customHeight="1" x14ac:dyDescent="0.2">
      <c r="A58" s="165" t="s">
        <v>88</v>
      </c>
      <c r="B58" s="172" t="s">
        <v>266</v>
      </c>
      <c r="C58" s="166" t="s">
        <v>7</v>
      </c>
      <c r="D58" s="171" t="s">
        <v>511</v>
      </c>
      <c r="E58" s="171" t="s">
        <v>511</v>
      </c>
      <c r="F58" s="131" t="s">
        <v>1</v>
      </c>
      <c r="G58" s="132">
        <v>680</v>
      </c>
      <c r="H58" s="146" t="s">
        <v>85</v>
      </c>
      <c r="I58" s="146" t="s">
        <v>85</v>
      </c>
    </row>
    <row r="59" spans="1:14" ht="45" customHeight="1" x14ac:dyDescent="0.2">
      <c r="A59" s="165"/>
      <c r="B59" s="172"/>
      <c r="C59" s="166" t="s">
        <v>7</v>
      </c>
      <c r="D59" s="171"/>
      <c r="E59" s="171"/>
      <c r="F59" s="130" t="s">
        <v>2</v>
      </c>
      <c r="G59" s="138">
        <v>680</v>
      </c>
      <c r="H59" s="146"/>
      <c r="I59" s="146"/>
    </row>
    <row r="60" spans="1:14" ht="68.25" customHeight="1" x14ac:dyDescent="0.2">
      <c r="A60" s="165" t="s">
        <v>89</v>
      </c>
      <c r="B60" s="166" t="s">
        <v>267</v>
      </c>
      <c r="C60" s="166" t="s">
        <v>7</v>
      </c>
      <c r="D60" s="171" t="s">
        <v>535</v>
      </c>
      <c r="E60" s="171" t="s">
        <v>536</v>
      </c>
      <c r="F60" s="131" t="s">
        <v>1</v>
      </c>
      <c r="G60" s="132">
        <v>680</v>
      </c>
      <c r="H60" s="51" t="s">
        <v>674</v>
      </c>
      <c r="I60" s="134">
        <v>6</v>
      </c>
    </row>
    <row r="61" spans="1:14" ht="26.25" customHeight="1" x14ac:dyDescent="0.2">
      <c r="A61" s="165"/>
      <c r="B61" s="166"/>
      <c r="C61" s="166" t="s">
        <v>7</v>
      </c>
      <c r="D61" s="171"/>
      <c r="E61" s="171"/>
      <c r="F61" s="166" t="s">
        <v>2</v>
      </c>
      <c r="G61" s="142">
        <v>680</v>
      </c>
      <c r="H61" s="159" t="s">
        <v>311</v>
      </c>
      <c r="I61" s="147">
        <v>75</v>
      </c>
    </row>
    <row r="62" spans="1:14" ht="15" customHeight="1" x14ac:dyDescent="0.2">
      <c r="A62" s="165"/>
      <c r="B62" s="166"/>
      <c r="C62" s="166" t="s">
        <v>7</v>
      </c>
      <c r="D62" s="171"/>
      <c r="E62" s="171"/>
      <c r="F62" s="166"/>
      <c r="G62" s="142"/>
      <c r="H62" s="159"/>
      <c r="I62" s="147"/>
    </row>
    <row r="63" spans="1:14" ht="30" customHeight="1" x14ac:dyDescent="0.2">
      <c r="A63" s="165"/>
      <c r="B63" s="166"/>
      <c r="C63" s="166" t="s">
        <v>7</v>
      </c>
      <c r="D63" s="171"/>
      <c r="E63" s="171"/>
      <c r="F63" s="166"/>
      <c r="G63" s="142"/>
      <c r="H63" s="159"/>
      <c r="I63" s="147"/>
    </row>
    <row r="64" spans="1:14" ht="28.5" customHeight="1" x14ac:dyDescent="0.2">
      <c r="A64" s="165" t="s">
        <v>90</v>
      </c>
      <c r="B64" s="172" t="s">
        <v>206</v>
      </c>
      <c r="C64" s="166" t="s">
        <v>7</v>
      </c>
      <c r="D64" s="186" t="s">
        <v>84</v>
      </c>
      <c r="E64" s="186" t="s">
        <v>84</v>
      </c>
      <c r="F64" s="131" t="s">
        <v>1</v>
      </c>
      <c r="G64" s="132">
        <v>5468606.9999999991</v>
      </c>
      <c r="H64" s="146" t="s">
        <v>85</v>
      </c>
      <c r="I64" s="146" t="s">
        <v>85</v>
      </c>
    </row>
    <row r="65" spans="1:9" ht="28.5" customHeight="1" x14ac:dyDescent="0.2">
      <c r="A65" s="165"/>
      <c r="B65" s="172" t="s">
        <v>14</v>
      </c>
      <c r="C65" s="166" t="s">
        <v>7</v>
      </c>
      <c r="D65" s="186"/>
      <c r="E65" s="186"/>
      <c r="F65" s="130" t="s">
        <v>2</v>
      </c>
      <c r="G65" s="138">
        <v>5194584.6999999993</v>
      </c>
      <c r="H65" s="146"/>
      <c r="I65" s="146"/>
    </row>
    <row r="66" spans="1:9" ht="28.5" customHeight="1" x14ac:dyDescent="0.2">
      <c r="A66" s="165"/>
      <c r="B66" s="172" t="s">
        <v>14</v>
      </c>
      <c r="C66" s="166" t="s">
        <v>7</v>
      </c>
      <c r="D66" s="186"/>
      <c r="E66" s="186"/>
      <c r="F66" s="130" t="s">
        <v>3</v>
      </c>
      <c r="G66" s="138">
        <v>274022.3</v>
      </c>
      <c r="H66" s="146"/>
      <c r="I66" s="146"/>
    </row>
    <row r="67" spans="1:9" ht="33.75" customHeight="1" x14ac:dyDescent="0.2">
      <c r="A67" s="165" t="s">
        <v>91</v>
      </c>
      <c r="B67" s="166" t="s">
        <v>207</v>
      </c>
      <c r="C67" s="166" t="s">
        <v>7</v>
      </c>
      <c r="D67" s="171" t="s">
        <v>535</v>
      </c>
      <c r="E67" s="171" t="s">
        <v>536</v>
      </c>
      <c r="F67" s="131" t="s">
        <v>1</v>
      </c>
      <c r="G67" s="132">
        <v>1087532.8</v>
      </c>
      <c r="H67" s="51" t="s">
        <v>312</v>
      </c>
      <c r="I67" s="134">
        <v>3766</v>
      </c>
    </row>
    <row r="68" spans="1:9" ht="24" customHeight="1" x14ac:dyDescent="0.2">
      <c r="A68" s="165"/>
      <c r="B68" s="166" t="s">
        <v>15</v>
      </c>
      <c r="C68" s="166" t="s">
        <v>7</v>
      </c>
      <c r="D68" s="171"/>
      <c r="E68" s="171"/>
      <c r="F68" s="130" t="s">
        <v>2</v>
      </c>
      <c r="G68" s="138">
        <v>887300.6</v>
      </c>
      <c r="H68" s="159" t="s">
        <v>327</v>
      </c>
      <c r="I68" s="147">
        <v>5</v>
      </c>
    </row>
    <row r="69" spans="1:9" ht="39.75" customHeight="1" x14ac:dyDescent="0.2">
      <c r="A69" s="165"/>
      <c r="B69" s="166" t="s">
        <v>15</v>
      </c>
      <c r="C69" s="166" t="s">
        <v>7</v>
      </c>
      <c r="D69" s="171"/>
      <c r="E69" s="171"/>
      <c r="F69" s="130" t="s">
        <v>3</v>
      </c>
      <c r="G69" s="138">
        <v>200232.2</v>
      </c>
      <c r="H69" s="159"/>
      <c r="I69" s="147"/>
    </row>
    <row r="70" spans="1:9" ht="24" customHeight="1" x14ac:dyDescent="0.2">
      <c r="A70" s="165" t="s">
        <v>92</v>
      </c>
      <c r="B70" s="198" t="s">
        <v>520</v>
      </c>
      <c r="C70" s="166" t="s">
        <v>7</v>
      </c>
      <c r="D70" s="171" t="s">
        <v>535</v>
      </c>
      <c r="E70" s="171" t="s">
        <v>536</v>
      </c>
      <c r="F70" s="131" t="s">
        <v>1</v>
      </c>
      <c r="G70" s="132">
        <v>65832.899999999994</v>
      </c>
      <c r="H70" s="159" t="s">
        <v>313</v>
      </c>
      <c r="I70" s="147">
        <v>851300</v>
      </c>
    </row>
    <row r="71" spans="1:9" ht="24" customHeight="1" x14ac:dyDescent="0.2">
      <c r="A71" s="165"/>
      <c r="B71" s="198" t="s">
        <v>16</v>
      </c>
      <c r="C71" s="166" t="s">
        <v>7</v>
      </c>
      <c r="D71" s="171"/>
      <c r="E71" s="171"/>
      <c r="F71" s="130" t="s">
        <v>2</v>
      </c>
      <c r="G71" s="138">
        <v>22167.9</v>
      </c>
      <c r="H71" s="159"/>
      <c r="I71" s="147"/>
    </row>
    <row r="72" spans="1:9" ht="55.5" customHeight="1" x14ac:dyDescent="0.2">
      <c r="A72" s="165"/>
      <c r="B72" s="198" t="s">
        <v>16</v>
      </c>
      <c r="C72" s="166" t="s">
        <v>7</v>
      </c>
      <c r="D72" s="171"/>
      <c r="E72" s="171"/>
      <c r="F72" s="130" t="s">
        <v>3</v>
      </c>
      <c r="G72" s="138">
        <v>43665</v>
      </c>
      <c r="H72" s="51" t="s">
        <v>314</v>
      </c>
      <c r="I72" s="141">
        <v>90</v>
      </c>
    </row>
    <row r="73" spans="1:9" ht="35.25" customHeight="1" x14ac:dyDescent="0.2">
      <c r="A73" s="187" t="s">
        <v>93</v>
      </c>
      <c r="B73" s="197" t="s">
        <v>240</v>
      </c>
      <c r="C73" s="166" t="s">
        <v>7</v>
      </c>
      <c r="D73" s="171" t="s">
        <v>535</v>
      </c>
      <c r="E73" s="171" t="s">
        <v>536</v>
      </c>
      <c r="F73" s="131" t="s">
        <v>1</v>
      </c>
      <c r="G73" s="132">
        <v>39260.1</v>
      </c>
      <c r="H73" s="159" t="s">
        <v>148</v>
      </c>
      <c r="I73" s="147">
        <v>780</v>
      </c>
    </row>
    <row r="74" spans="1:9" ht="41.25" customHeight="1" x14ac:dyDescent="0.2">
      <c r="A74" s="187"/>
      <c r="B74" s="197" t="s">
        <v>17</v>
      </c>
      <c r="C74" s="166" t="s">
        <v>7</v>
      </c>
      <c r="D74" s="171"/>
      <c r="E74" s="171"/>
      <c r="F74" s="130" t="s">
        <v>2</v>
      </c>
      <c r="G74" s="138">
        <v>11217.6</v>
      </c>
      <c r="H74" s="159"/>
      <c r="I74" s="147"/>
    </row>
    <row r="75" spans="1:9" ht="90" customHeight="1" x14ac:dyDescent="0.2">
      <c r="A75" s="187"/>
      <c r="B75" s="197" t="s">
        <v>17</v>
      </c>
      <c r="C75" s="166" t="s">
        <v>7</v>
      </c>
      <c r="D75" s="171"/>
      <c r="E75" s="171"/>
      <c r="F75" s="130" t="s">
        <v>3</v>
      </c>
      <c r="G75" s="138">
        <v>28042.5</v>
      </c>
      <c r="H75" s="51" t="s">
        <v>149</v>
      </c>
      <c r="I75" s="134">
        <v>95</v>
      </c>
    </row>
    <row r="76" spans="1:9" ht="44.25" customHeight="1" x14ac:dyDescent="0.2">
      <c r="A76" s="187" t="s">
        <v>94</v>
      </c>
      <c r="B76" s="188" t="s">
        <v>208</v>
      </c>
      <c r="C76" s="166" t="s">
        <v>7</v>
      </c>
      <c r="D76" s="171" t="s">
        <v>535</v>
      </c>
      <c r="E76" s="171" t="s">
        <v>536</v>
      </c>
      <c r="F76" s="131" t="s">
        <v>1</v>
      </c>
      <c r="G76" s="132">
        <v>2636.2</v>
      </c>
      <c r="H76" s="49" t="s">
        <v>150</v>
      </c>
      <c r="I76" s="129">
        <v>50</v>
      </c>
    </row>
    <row r="77" spans="1:9" ht="42" customHeight="1" x14ac:dyDescent="0.2">
      <c r="A77" s="187"/>
      <c r="B77" s="188" t="s">
        <v>18</v>
      </c>
      <c r="C77" s="166" t="s">
        <v>7</v>
      </c>
      <c r="D77" s="171"/>
      <c r="E77" s="171"/>
      <c r="F77" s="130" t="s">
        <v>2</v>
      </c>
      <c r="G77" s="138">
        <v>553.6</v>
      </c>
      <c r="H77" s="51" t="s">
        <v>315</v>
      </c>
      <c r="I77" s="134">
        <v>70</v>
      </c>
    </row>
    <row r="78" spans="1:9" ht="58.5" customHeight="1" x14ac:dyDescent="0.2">
      <c r="A78" s="187"/>
      <c r="B78" s="188" t="s">
        <v>18</v>
      </c>
      <c r="C78" s="166" t="s">
        <v>7</v>
      </c>
      <c r="D78" s="171"/>
      <c r="E78" s="171"/>
      <c r="F78" s="130" t="s">
        <v>3</v>
      </c>
      <c r="G78" s="138">
        <v>2082.6</v>
      </c>
      <c r="H78" s="51" t="s">
        <v>316</v>
      </c>
      <c r="I78" s="52" t="s">
        <v>151</v>
      </c>
    </row>
    <row r="79" spans="1:9" ht="44.25" customHeight="1" x14ac:dyDescent="0.2">
      <c r="A79" s="165" t="s">
        <v>95</v>
      </c>
      <c r="B79" s="166" t="s">
        <v>166</v>
      </c>
      <c r="C79" s="166" t="s">
        <v>7</v>
      </c>
      <c r="D79" s="171" t="s">
        <v>535</v>
      </c>
      <c r="E79" s="171" t="s">
        <v>536</v>
      </c>
      <c r="F79" s="131" t="s">
        <v>1</v>
      </c>
      <c r="G79" s="132">
        <v>298589.7</v>
      </c>
      <c r="H79" s="51" t="s">
        <v>317</v>
      </c>
      <c r="I79" s="134">
        <v>90999</v>
      </c>
    </row>
    <row r="80" spans="1:9" ht="27.75" customHeight="1" x14ac:dyDescent="0.2">
      <c r="A80" s="165"/>
      <c r="B80" s="166" t="s">
        <v>19</v>
      </c>
      <c r="C80" s="166" t="s">
        <v>7</v>
      </c>
      <c r="D80" s="171"/>
      <c r="E80" s="171"/>
      <c r="F80" s="166" t="s">
        <v>2</v>
      </c>
      <c r="G80" s="142">
        <v>298589.7</v>
      </c>
      <c r="H80" s="128" t="s">
        <v>201</v>
      </c>
      <c r="I80" s="134">
        <v>782642</v>
      </c>
    </row>
    <row r="81" spans="1:14" ht="35.25" customHeight="1" x14ac:dyDescent="0.2">
      <c r="A81" s="165"/>
      <c r="B81" s="166" t="s">
        <v>19</v>
      </c>
      <c r="C81" s="166" t="s">
        <v>7</v>
      </c>
      <c r="D81" s="171"/>
      <c r="E81" s="171"/>
      <c r="F81" s="166"/>
      <c r="G81" s="142"/>
      <c r="H81" s="128" t="s">
        <v>318</v>
      </c>
      <c r="I81" s="134">
        <v>21838</v>
      </c>
      <c r="K81" s="176"/>
      <c r="L81" s="176"/>
      <c r="M81" s="176"/>
    </row>
    <row r="82" spans="1:14" ht="39.75" customHeight="1" x14ac:dyDescent="0.2">
      <c r="A82" s="165" t="s">
        <v>96</v>
      </c>
      <c r="B82" s="166" t="s">
        <v>209</v>
      </c>
      <c r="C82" s="166" t="s">
        <v>7</v>
      </c>
      <c r="D82" s="171" t="s">
        <v>535</v>
      </c>
      <c r="E82" s="171" t="s">
        <v>536</v>
      </c>
      <c r="F82" s="172" t="s">
        <v>1</v>
      </c>
      <c r="G82" s="143">
        <v>802758.4</v>
      </c>
      <c r="H82" s="51" t="s">
        <v>319</v>
      </c>
      <c r="I82" s="53">
        <v>1609912</v>
      </c>
      <c r="K82" s="176"/>
      <c r="L82" s="176"/>
      <c r="M82" s="176"/>
      <c r="N82" s="176"/>
    </row>
    <row r="83" spans="1:14" ht="38.25" customHeight="1" x14ac:dyDescent="0.2">
      <c r="A83" s="165"/>
      <c r="B83" s="166"/>
      <c r="C83" s="166"/>
      <c r="D83" s="171"/>
      <c r="E83" s="171"/>
      <c r="F83" s="172"/>
      <c r="G83" s="143"/>
      <c r="H83" s="51" t="s">
        <v>320</v>
      </c>
      <c r="I83" s="134">
        <v>23444</v>
      </c>
      <c r="K83" s="176"/>
      <c r="L83" s="176"/>
      <c r="M83" s="176"/>
      <c r="N83" s="176"/>
    </row>
    <row r="84" spans="1:14" ht="30.75" customHeight="1" x14ac:dyDescent="0.2">
      <c r="A84" s="165"/>
      <c r="B84" s="166" t="s">
        <v>20</v>
      </c>
      <c r="C84" s="166" t="s">
        <v>7</v>
      </c>
      <c r="D84" s="171"/>
      <c r="E84" s="171"/>
      <c r="F84" s="166" t="s">
        <v>2</v>
      </c>
      <c r="G84" s="142">
        <v>802758.4</v>
      </c>
      <c r="H84" s="51" t="s">
        <v>201</v>
      </c>
      <c r="I84" s="134">
        <v>247321</v>
      </c>
      <c r="K84" s="176"/>
      <c r="L84" s="176"/>
      <c r="M84" s="176"/>
      <c r="N84" s="176"/>
    </row>
    <row r="85" spans="1:14" ht="39.75" customHeight="1" x14ac:dyDescent="0.2">
      <c r="A85" s="165"/>
      <c r="B85" s="166" t="s">
        <v>20</v>
      </c>
      <c r="C85" s="166" t="s">
        <v>7</v>
      </c>
      <c r="D85" s="171"/>
      <c r="E85" s="171"/>
      <c r="F85" s="166"/>
      <c r="G85" s="142"/>
      <c r="H85" s="51" t="s">
        <v>202</v>
      </c>
      <c r="I85" s="134">
        <v>8000</v>
      </c>
    </row>
    <row r="86" spans="1:14" ht="52.5" customHeight="1" x14ac:dyDescent="0.2">
      <c r="A86" s="165"/>
      <c r="B86" s="166" t="s">
        <v>20</v>
      </c>
      <c r="C86" s="166" t="s">
        <v>7</v>
      </c>
      <c r="D86" s="171"/>
      <c r="E86" s="171"/>
      <c r="F86" s="166"/>
      <c r="G86" s="142"/>
      <c r="H86" s="51" t="s">
        <v>327</v>
      </c>
      <c r="I86" s="134">
        <v>5</v>
      </c>
    </row>
    <row r="87" spans="1:14" ht="29.25" customHeight="1" x14ac:dyDescent="0.2">
      <c r="A87" s="165" t="s">
        <v>97</v>
      </c>
      <c r="B87" s="166" t="s">
        <v>167</v>
      </c>
      <c r="C87" s="166" t="s">
        <v>7</v>
      </c>
      <c r="D87" s="171" t="s">
        <v>535</v>
      </c>
      <c r="E87" s="171" t="s">
        <v>536</v>
      </c>
      <c r="F87" s="131" t="s">
        <v>1</v>
      </c>
      <c r="G87" s="132">
        <v>48586.2</v>
      </c>
      <c r="H87" s="51" t="s">
        <v>321</v>
      </c>
      <c r="I87" s="134">
        <v>5069</v>
      </c>
    </row>
    <row r="88" spans="1:14" ht="60.75" customHeight="1" x14ac:dyDescent="0.2">
      <c r="A88" s="165"/>
      <c r="B88" s="166" t="s">
        <v>21</v>
      </c>
      <c r="C88" s="166" t="s">
        <v>7</v>
      </c>
      <c r="D88" s="171"/>
      <c r="E88" s="171"/>
      <c r="F88" s="130" t="s">
        <v>2</v>
      </c>
      <c r="G88" s="138">
        <v>48586.2</v>
      </c>
      <c r="H88" s="51" t="s">
        <v>327</v>
      </c>
      <c r="I88" s="134">
        <v>5</v>
      </c>
    </row>
    <row r="89" spans="1:14" ht="69.75" customHeight="1" x14ac:dyDescent="0.2">
      <c r="A89" s="165" t="s">
        <v>98</v>
      </c>
      <c r="B89" s="166" t="s">
        <v>168</v>
      </c>
      <c r="C89" s="166" t="s">
        <v>7</v>
      </c>
      <c r="D89" s="171" t="s">
        <v>535</v>
      </c>
      <c r="E89" s="171" t="s">
        <v>536</v>
      </c>
      <c r="F89" s="131" t="s">
        <v>1</v>
      </c>
      <c r="G89" s="132">
        <v>3123410.6999999997</v>
      </c>
      <c r="H89" s="54" t="s">
        <v>312</v>
      </c>
      <c r="I89" s="134">
        <v>32063</v>
      </c>
    </row>
    <row r="90" spans="1:14" ht="65.25" customHeight="1" x14ac:dyDescent="0.2">
      <c r="A90" s="165"/>
      <c r="B90" s="166" t="s">
        <v>22</v>
      </c>
      <c r="C90" s="166" t="s">
        <v>7</v>
      </c>
      <c r="D90" s="171"/>
      <c r="E90" s="171"/>
      <c r="F90" s="130" t="s">
        <v>2</v>
      </c>
      <c r="G90" s="138">
        <v>3123410.6999999997</v>
      </c>
      <c r="H90" s="51" t="s">
        <v>327</v>
      </c>
      <c r="I90" s="134">
        <v>5</v>
      </c>
    </row>
    <row r="91" spans="1:14" ht="33" customHeight="1" x14ac:dyDescent="0.2">
      <c r="A91" s="165" t="s">
        <v>99</v>
      </c>
      <c r="B91" s="172" t="s">
        <v>210</v>
      </c>
      <c r="C91" s="166" t="s">
        <v>7</v>
      </c>
      <c r="D91" s="186" t="s">
        <v>84</v>
      </c>
      <c r="E91" s="186" t="s">
        <v>84</v>
      </c>
      <c r="F91" s="131" t="s">
        <v>1</v>
      </c>
      <c r="G91" s="132">
        <v>271283.5</v>
      </c>
      <c r="H91" s="149" t="s">
        <v>84</v>
      </c>
      <c r="I91" s="162" t="s">
        <v>84</v>
      </c>
    </row>
    <row r="92" spans="1:14" ht="15" customHeight="1" x14ac:dyDescent="0.2">
      <c r="A92" s="165"/>
      <c r="B92" s="172" t="s">
        <v>23</v>
      </c>
      <c r="C92" s="166" t="s">
        <v>7</v>
      </c>
      <c r="D92" s="186"/>
      <c r="E92" s="186"/>
      <c r="F92" s="130" t="s">
        <v>2</v>
      </c>
      <c r="G92" s="138">
        <v>271283.5</v>
      </c>
      <c r="H92" s="149"/>
      <c r="I92" s="162"/>
    </row>
    <row r="93" spans="1:14" ht="46.5" customHeight="1" x14ac:dyDescent="0.2">
      <c r="A93" s="165" t="s">
        <v>100</v>
      </c>
      <c r="B93" s="166" t="s">
        <v>211</v>
      </c>
      <c r="C93" s="166" t="s">
        <v>7</v>
      </c>
      <c r="D93" s="171" t="s">
        <v>535</v>
      </c>
      <c r="E93" s="171" t="s">
        <v>536</v>
      </c>
      <c r="F93" s="131" t="s">
        <v>1</v>
      </c>
      <c r="G93" s="132">
        <v>146747.1</v>
      </c>
      <c r="H93" s="51" t="s">
        <v>322</v>
      </c>
      <c r="I93" s="134">
        <v>174</v>
      </c>
    </row>
    <row r="94" spans="1:14" ht="37.5" customHeight="1" x14ac:dyDescent="0.2">
      <c r="A94" s="165"/>
      <c r="B94" s="166" t="s">
        <v>24</v>
      </c>
      <c r="C94" s="166" t="s">
        <v>7</v>
      </c>
      <c r="D94" s="171"/>
      <c r="E94" s="171"/>
      <c r="F94" s="130" t="s">
        <v>2</v>
      </c>
      <c r="G94" s="138">
        <v>146747.1</v>
      </c>
      <c r="H94" s="51" t="s">
        <v>304</v>
      </c>
      <c r="I94" s="141">
        <v>1.9</v>
      </c>
    </row>
    <row r="95" spans="1:14" ht="37.5" customHeight="1" x14ac:dyDescent="0.2">
      <c r="A95" s="165" t="s">
        <v>101</v>
      </c>
      <c r="B95" s="199" t="s">
        <v>555</v>
      </c>
      <c r="C95" s="166" t="s">
        <v>7</v>
      </c>
      <c r="D95" s="171" t="s">
        <v>535</v>
      </c>
      <c r="E95" s="171" t="s">
        <v>536</v>
      </c>
      <c r="F95" s="131" t="s">
        <v>1</v>
      </c>
      <c r="G95" s="132">
        <v>10000</v>
      </c>
      <c r="H95" s="51" t="s">
        <v>322</v>
      </c>
      <c r="I95" s="134">
        <v>12</v>
      </c>
    </row>
    <row r="96" spans="1:14" ht="37.5" customHeight="1" x14ac:dyDescent="0.2">
      <c r="A96" s="165"/>
      <c r="B96" s="200"/>
      <c r="C96" s="166" t="s">
        <v>7</v>
      </c>
      <c r="D96" s="171"/>
      <c r="E96" s="171"/>
      <c r="F96" s="130" t="s">
        <v>2</v>
      </c>
      <c r="G96" s="138">
        <v>10000</v>
      </c>
      <c r="H96" s="51" t="s">
        <v>304</v>
      </c>
      <c r="I96" s="141">
        <v>1.9</v>
      </c>
    </row>
    <row r="97" spans="1:9" ht="21" customHeight="1" x14ac:dyDescent="0.2">
      <c r="A97" s="165" t="s">
        <v>556</v>
      </c>
      <c r="B97" s="166" t="s">
        <v>212</v>
      </c>
      <c r="C97" s="166" t="s">
        <v>7</v>
      </c>
      <c r="D97" s="171" t="s">
        <v>535</v>
      </c>
      <c r="E97" s="171" t="s">
        <v>536</v>
      </c>
      <c r="F97" s="172" t="s">
        <v>1</v>
      </c>
      <c r="G97" s="143">
        <v>114536.4</v>
      </c>
      <c r="H97" s="159" t="s">
        <v>312</v>
      </c>
      <c r="I97" s="147">
        <v>90580</v>
      </c>
    </row>
    <row r="98" spans="1:9" ht="12.75" customHeight="1" x14ac:dyDescent="0.2">
      <c r="A98" s="165"/>
      <c r="B98" s="166" t="s">
        <v>25</v>
      </c>
      <c r="C98" s="166" t="s">
        <v>7</v>
      </c>
      <c r="D98" s="171"/>
      <c r="E98" s="171"/>
      <c r="F98" s="172"/>
      <c r="G98" s="143"/>
      <c r="H98" s="159"/>
      <c r="I98" s="147"/>
    </row>
    <row r="99" spans="1:9" ht="34.5" customHeight="1" x14ac:dyDescent="0.2">
      <c r="A99" s="165"/>
      <c r="B99" s="166" t="s">
        <v>25</v>
      </c>
      <c r="C99" s="166" t="s">
        <v>7</v>
      </c>
      <c r="D99" s="171"/>
      <c r="E99" s="171"/>
      <c r="F99" s="130" t="s">
        <v>2</v>
      </c>
      <c r="G99" s="138">
        <v>114536.4</v>
      </c>
      <c r="H99" s="51" t="s">
        <v>323</v>
      </c>
      <c r="I99" s="134">
        <v>10</v>
      </c>
    </row>
    <row r="100" spans="1:9" ht="21" customHeight="1" x14ac:dyDescent="0.2">
      <c r="A100" s="165" t="s">
        <v>102</v>
      </c>
      <c r="B100" s="172" t="s">
        <v>213</v>
      </c>
      <c r="C100" s="166" t="s">
        <v>7</v>
      </c>
      <c r="D100" s="186" t="s">
        <v>84</v>
      </c>
      <c r="E100" s="186" t="s">
        <v>84</v>
      </c>
      <c r="F100" s="131" t="s">
        <v>1</v>
      </c>
      <c r="G100" s="132">
        <v>368648.1</v>
      </c>
      <c r="H100" s="149" t="s">
        <v>84</v>
      </c>
      <c r="I100" s="162" t="s">
        <v>84</v>
      </c>
    </row>
    <row r="101" spans="1:9" ht="21.75" customHeight="1" x14ac:dyDescent="0.2">
      <c r="A101" s="165"/>
      <c r="B101" s="172" t="s">
        <v>26</v>
      </c>
      <c r="C101" s="166" t="s">
        <v>7</v>
      </c>
      <c r="D101" s="186"/>
      <c r="E101" s="186"/>
      <c r="F101" s="130" t="s">
        <v>2</v>
      </c>
      <c r="G101" s="138">
        <v>368648.1</v>
      </c>
      <c r="H101" s="149"/>
      <c r="I101" s="162"/>
    </row>
    <row r="102" spans="1:9" ht="49.5" customHeight="1" x14ac:dyDescent="0.2">
      <c r="A102" s="165" t="s">
        <v>103</v>
      </c>
      <c r="B102" s="166" t="s">
        <v>169</v>
      </c>
      <c r="C102" s="166" t="s">
        <v>7</v>
      </c>
      <c r="D102" s="171" t="s">
        <v>535</v>
      </c>
      <c r="E102" s="171" t="s">
        <v>536</v>
      </c>
      <c r="F102" s="131" t="s">
        <v>1</v>
      </c>
      <c r="G102" s="132">
        <v>368648.1</v>
      </c>
      <c r="H102" s="51" t="s">
        <v>152</v>
      </c>
      <c r="I102" s="134">
        <v>33499</v>
      </c>
    </row>
    <row r="103" spans="1:9" ht="105" customHeight="1" x14ac:dyDescent="0.2">
      <c r="A103" s="165"/>
      <c r="B103" s="166" t="s">
        <v>27</v>
      </c>
      <c r="C103" s="166" t="s">
        <v>7</v>
      </c>
      <c r="D103" s="171"/>
      <c r="E103" s="171"/>
      <c r="F103" s="130" t="s">
        <v>2</v>
      </c>
      <c r="G103" s="138">
        <v>368648.1</v>
      </c>
      <c r="H103" s="51" t="s">
        <v>675</v>
      </c>
      <c r="I103" s="134">
        <v>100</v>
      </c>
    </row>
    <row r="104" spans="1:9" ht="19.5" customHeight="1" x14ac:dyDescent="0.2">
      <c r="A104" s="165" t="s">
        <v>104</v>
      </c>
      <c r="B104" s="172" t="s">
        <v>214</v>
      </c>
      <c r="C104" s="166" t="s">
        <v>8</v>
      </c>
      <c r="D104" s="186" t="s">
        <v>84</v>
      </c>
      <c r="E104" s="186" t="s">
        <v>84</v>
      </c>
      <c r="F104" s="131" t="s">
        <v>1</v>
      </c>
      <c r="G104" s="132">
        <v>14935.7</v>
      </c>
      <c r="H104" s="149" t="s">
        <v>84</v>
      </c>
      <c r="I104" s="162" t="s">
        <v>84</v>
      </c>
    </row>
    <row r="105" spans="1:9" ht="24" customHeight="1" x14ac:dyDescent="0.2">
      <c r="A105" s="165"/>
      <c r="B105" s="172" t="s">
        <v>28</v>
      </c>
      <c r="C105" s="166" t="s">
        <v>8</v>
      </c>
      <c r="D105" s="186"/>
      <c r="E105" s="186"/>
      <c r="F105" s="130" t="s">
        <v>2</v>
      </c>
      <c r="G105" s="138">
        <v>7110.1</v>
      </c>
      <c r="H105" s="149"/>
      <c r="I105" s="162"/>
    </row>
    <row r="106" spans="1:9" ht="42" customHeight="1" x14ac:dyDescent="0.2">
      <c r="A106" s="165"/>
      <c r="B106" s="172" t="s">
        <v>28</v>
      </c>
      <c r="C106" s="166" t="s">
        <v>8</v>
      </c>
      <c r="D106" s="186"/>
      <c r="E106" s="186"/>
      <c r="F106" s="130" t="s">
        <v>4</v>
      </c>
      <c r="G106" s="138">
        <v>7825.6</v>
      </c>
      <c r="H106" s="149"/>
      <c r="I106" s="162"/>
    </row>
    <row r="107" spans="1:9" ht="24" customHeight="1" x14ac:dyDescent="0.2">
      <c r="A107" s="187" t="s">
        <v>105</v>
      </c>
      <c r="B107" s="188" t="s">
        <v>170</v>
      </c>
      <c r="C107" s="166" t="s">
        <v>8</v>
      </c>
      <c r="D107" s="171" t="s">
        <v>535</v>
      </c>
      <c r="E107" s="171" t="s">
        <v>536</v>
      </c>
      <c r="F107" s="131" t="s">
        <v>1</v>
      </c>
      <c r="G107" s="132">
        <v>14935.7</v>
      </c>
      <c r="H107" s="159" t="s">
        <v>324</v>
      </c>
      <c r="I107" s="147">
        <v>9</v>
      </c>
    </row>
    <row r="108" spans="1:9" ht="28.5" customHeight="1" x14ac:dyDescent="0.2">
      <c r="A108" s="187"/>
      <c r="B108" s="188" t="s">
        <v>29</v>
      </c>
      <c r="C108" s="166" t="s">
        <v>8</v>
      </c>
      <c r="D108" s="171"/>
      <c r="E108" s="171"/>
      <c r="F108" s="130" t="s">
        <v>2</v>
      </c>
      <c r="G108" s="138">
        <v>7110.1</v>
      </c>
      <c r="H108" s="159"/>
      <c r="I108" s="147"/>
    </row>
    <row r="109" spans="1:9" ht="39.75" customHeight="1" x14ac:dyDescent="0.2">
      <c r="A109" s="187"/>
      <c r="B109" s="188" t="s">
        <v>29</v>
      </c>
      <c r="C109" s="166" t="s">
        <v>8</v>
      </c>
      <c r="D109" s="171"/>
      <c r="E109" s="171"/>
      <c r="F109" s="130" t="s">
        <v>4</v>
      </c>
      <c r="G109" s="138">
        <v>7825.6</v>
      </c>
      <c r="H109" s="51" t="s">
        <v>325</v>
      </c>
      <c r="I109" s="134">
        <v>100</v>
      </c>
    </row>
    <row r="110" spans="1:9" ht="20.25" customHeight="1" x14ac:dyDescent="0.2">
      <c r="A110" s="165" t="s">
        <v>106</v>
      </c>
      <c r="B110" s="172" t="s">
        <v>217</v>
      </c>
      <c r="C110" s="166" t="s">
        <v>7</v>
      </c>
      <c r="D110" s="186" t="s">
        <v>84</v>
      </c>
      <c r="E110" s="186" t="s">
        <v>84</v>
      </c>
      <c r="F110" s="131" t="s">
        <v>1</v>
      </c>
      <c r="G110" s="132">
        <v>46359.8</v>
      </c>
      <c r="H110" s="149" t="s">
        <v>84</v>
      </c>
      <c r="I110" s="162" t="s">
        <v>84</v>
      </c>
    </row>
    <row r="111" spans="1:9" ht="37.5" customHeight="1" x14ac:dyDescent="0.2">
      <c r="A111" s="165"/>
      <c r="B111" s="172" t="s">
        <v>30</v>
      </c>
      <c r="C111" s="166" t="s">
        <v>7</v>
      </c>
      <c r="D111" s="186"/>
      <c r="E111" s="186"/>
      <c r="F111" s="130" t="s">
        <v>2</v>
      </c>
      <c r="G111" s="138">
        <v>46359.8</v>
      </c>
      <c r="H111" s="149"/>
      <c r="I111" s="162"/>
    </row>
    <row r="112" spans="1:9" ht="36" customHeight="1" x14ac:dyDescent="0.2">
      <c r="A112" s="165" t="s">
        <v>107</v>
      </c>
      <c r="B112" s="166" t="s">
        <v>171</v>
      </c>
      <c r="C112" s="166" t="s">
        <v>7</v>
      </c>
      <c r="D112" s="171" t="s">
        <v>535</v>
      </c>
      <c r="E112" s="171" t="s">
        <v>536</v>
      </c>
      <c r="F112" s="131" t="s">
        <v>1</v>
      </c>
      <c r="G112" s="132">
        <v>42577</v>
      </c>
      <c r="H112" s="51" t="s">
        <v>326</v>
      </c>
      <c r="I112" s="134">
        <v>1339</v>
      </c>
    </row>
    <row r="113" spans="1:9" ht="63" customHeight="1" x14ac:dyDescent="0.2">
      <c r="A113" s="165"/>
      <c r="B113" s="166" t="s">
        <v>31</v>
      </c>
      <c r="C113" s="166" t="s">
        <v>7</v>
      </c>
      <c r="D113" s="171"/>
      <c r="E113" s="171"/>
      <c r="F113" s="130" t="s">
        <v>2</v>
      </c>
      <c r="G113" s="138">
        <v>42577</v>
      </c>
      <c r="H113" s="51" t="s">
        <v>327</v>
      </c>
      <c r="I113" s="134">
        <v>5</v>
      </c>
    </row>
    <row r="114" spans="1:9" ht="35.25" customHeight="1" x14ac:dyDescent="0.2">
      <c r="A114" s="165" t="s">
        <v>255</v>
      </c>
      <c r="B114" s="166" t="s">
        <v>172</v>
      </c>
      <c r="C114" s="166" t="s">
        <v>7</v>
      </c>
      <c r="D114" s="171" t="s">
        <v>535</v>
      </c>
      <c r="E114" s="171" t="s">
        <v>536</v>
      </c>
      <c r="F114" s="131" t="s">
        <v>1</v>
      </c>
      <c r="G114" s="132">
        <v>3782.8</v>
      </c>
      <c r="H114" s="51" t="s">
        <v>312</v>
      </c>
      <c r="I114" s="134">
        <v>136</v>
      </c>
    </row>
    <row r="115" spans="1:9" ht="58.5" customHeight="1" x14ac:dyDescent="0.2">
      <c r="A115" s="165"/>
      <c r="B115" s="166" t="s">
        <v>32</v>
      </c>
      <c r="C115" s="166" t="s">
        <v>7</v>
      </c>
      <c r="D115" s="171"/>
      <c r="E115" s="171"/>
      <c r="F115" s="130" t="s">
        <v>2</v>
      </c>
      <c r="G115" s="138">
        <v>3782.8</v>
      </c>
      <c r="H115" s="51" t="s">
        <v>328</v>
      </c>
      <c r="I115" s="134">
        <v>80</v>
      </c>
    </row>
    <row r="116" spans="1:9" ht="22.5" customHeight="1" x14ac:dyDescent="0.2">
      <c r="A116" s="165" t="s">
        <v>108</v>
      </c>
      <c r="B116" s="172" t="s">
        <v>216</v>
      </c>
      <c r="C116" s="166" t="s">
        <v>7</v>
      </c>
      <c r="D116" s="186" t="s">
        <v>84</v>
      </c>
      <c r="E116" s="186" t="s">
        <v>84</v>
      </c>
      <c r="F116" s="131" t="s">
        <v>1</v>
      </c>
      <c r="G116" s="132">
        <v>390377.6</v>
      </c>
      <c r="H116" s="149" t="s">
        <v>84</v>
      </c>
      <c r="I116" s="162" t="s">
        <v>84</v>
      </c>
    </row>
    <row r="117" spans="1:9" ht="52.5" customHeight="1" x14ac:dyDescent="0.2">
      <c r="A117" s="165"/>
      <c r="B117" s="172" t="s">
        <v>33</v>
      </c>
      <c r="C117" s="166" t="s">
        <v>7</v>
      </c>
      <c r="D117" s="186"/>
      <c r="E117" s="186"/>
      <c r="F117" s="130" t="s">
        <v>2</v>
      </c>
      <c r="G117" s="138">
        <v>390377.6</v>
      </c>
      <c r="H117" s="149"/>
      <c r="I117" s="162"/>
    </row>
    <row r="118" spans="1:9" ht="39" customHeight="1" x14ac:dyDescent="0.2">
      <c r="A118" s="165" t="s">
        <v>109</v>
      </c>
      <c r="B118" s="166" t="s">
        <v>173</v>
      </c>
      <c r="C118" s="166" t="s">
        <v>7</v>
      </c>
      <c r="D118" s="171" t="s">
        <v>535</v>
      </c>
      <c r="E118" s="171" t="s">
        <v>536</v>
      </c>
      <c r="F118" s="131" t="s">
        <v>1</v>
      </c>
      <c r="G118" s="132">
        <v>25942.6</v>
      </c>
      <c r="H118" s="51" t="s">
        <v>329</v>
      </c>
      <c r="I118" s="53">
        <v>5700</v>
      </c>
    </row>
    <row r="119" spans="1:9" ht="90.75" customHeight="1" x14ac:dyDescent="0.2">
      <c r="A119" s="165"/>
      <c r="B119" s="166" t="s">
        <v>34</v>
      </c>
      <c r="C119" s="166" t="s">
        <v>7</v>
      </c>
      <c r="D119" s="171"/>
      <c r="E119" s="171"/>
      <c r="F119" s="130" t="s">
        <v>2</v>
      </c>
      <c r="G119" s="138">
        <v>25942.6</v>
      </c>
      <c r="H119" s="51" t="s">
        <v>330</v>
      </c>
      <c r="I119" s="55">
        <v>100</v>
      </c>
    </row>
    <row r="120" spans="1:9" ht="83.25" customHeight="1" x14ac:dyDescent="0.2">
      <c r="A120" s="165" t="s">
        <v>110</v>
      </c>
      <c r="B120" s="166" t="s">
        <v>174</v>
      </c>
      <c r="C120" s="166" t="s">
        <v>7</v>
      </c>
      <c r="D120" s="171" t="s">
        <v>535</v>
      </c>
      <c r="E120" s="171" t="s">
        <v>536</v>
      </c>
      <c r="F120" s="131" t="s">
        <v>1</v>
      </c>
      <c r="G120" s="132">
        <v>20921.7</v>
      </c>
      <c r="H120" s="51" t="s">
        <v>329</v>
      </c>
      <c r="I120" s="135">
        <v>4600</v>
      </c>
    </row>
    <row r="121" spans="1:9" ht="72" customHeight="1" x14ac:dyDescent="0.2">
      <c r="A121" s="165"/>
      <c r="B121" s="166" t="s">
        <v>35</v>
      </c>
      <c r="C121" s="166" t="s">
        <v>7</v>
      </c>
      <c r="D121" s="171"/>
      <c r="E121" s="171"/>
      <c r="F121" s="130" t="s">
        <v>2</v>
      </c>
      <c r="G121" s="138">
        <v>20921.7</v>
      </c>
      <c r="H121" s="51" t="s">
        <v>331</v>
      </c>
      <c r="I121" s="134">
        <v>100</v>
      </c>
    </row>
    <row r="122" spans="1:9" ht="63.75" customHeight="1" x14ac:dyDescent="0.2">
      <c r="A122" s="165" t="s">
        <v>256</v>
      </c>
      <c r="B122" s="166" t="s">
        <v>175</v>
      </c>
      <c r="C122" s="166" t="s">
        <v>7</v>
      </c>
      <c r="D122" s="171" t="s">
        <v>535</v>
      </c>
      <c r="E122" s="171" t="s">
        <v>536</v>
      </c>
      <c r="F122" s="131" t="s">
        <v>1</v>
      </c>
      <c r="G122" s="132">
        <v>324696.7</v>
      </c>
      <c r="H122" s="51" t="s">
        <v>665</v>
      </c>
      <c r="I122" s="134">
        <v>300</v>
      </c>
    </row>
    <row r="123" spans="1:9" ht="28.5" customHeight="1" x14ac:dyDescent="0.2">
      <c r="A123" s="165"/>
      <c r="B123" s="166"/>
      <c r="C123" s="166"/>
      <c r="D123" s="171"/>
      <c r="E123" s="171"/>
      <c r="F123" s="130" t="s">
        <v>2</v>
      </c>
      <c r="G123" s="138">
        <v>324696.7</v>
      </c>
      <c r="H123" s="51" t="s">
        <v>333</v>
      </c>
      <c r="I123" s="134">
        <v>100</v>
      </c>
    </row>
    <row r="124" spans="1:9" ht="51" customHeight="1" x14ac:dyDescent="0.2">
      <c r="A124" s="165" t="s">
        <v>257</v>
      </c>
      <c r="B124" s="166" t="s">
        <v>176</v>
      </c>
      <c r="C124" s="166" t="s">
        <v>7</v>
      </c>
      <c r="D124" s="171" t="s">
        <v>535</v>
      </c>
      <c r="E124" s="171" t="s">
        <v>536</v>
      </c>
      <c r="F124" s="131" t="s">
        <v>1</v>
      </c>
      <c r="G124" s="132">
        <v>3503</v>
      </c>
      <c r="H124" s="51" t="s">
        <v>326</v>
      </c>
      <c r="I124" s="134">
        <v>2001</v>
      </c>
    </row>
    <row r="125" spans="1:9" ht="51" customHeight="1" x14ac:dyDescent="0.2">
      <c r="A125" s="165"/>
      <c r="B125" s="166" t="s">
        <v>36</v>
      </c>
      <c r="C125" s="166" t="s">
        <v>7</v>
      </c>
      <c r="D125" s="171"/>
      <c r="E125" s="171"/>
      <c r="F125" s="130" t="s">
        <v>2</v>
      </c>
      <c r="G125" s="138">
        <v>3503</v>
      </c>
      <c r="H125" s="128" t="s">
        <v>334</v>
      </c>
      <c r="I125" s="141">
        <v>49.5</v>
      </c>
    </row>
    <row r="126" spans="1:9" ht="45.75" customHeight="1" x14ac:dyDescent="0.2">
      <c r="A126" s="165" t="s">
        <v>258</v>
      </c>
      <c r="B126" s="166" t="s">
        <v>177</v>
      </c>
      <c r="C126" s="166" t="s">
        <v>7</v>
      </c>
      <c r="D126" s="171" t="s">
        <v>535</v>
      </c>
      <c r="E126" s="171" t="s">
        <v>536</v>
      </c>
      <c r="F126" s="131" t="s">
        <v>1</v>
      </c>
      <c r="G126" s="132">
        <v>15313.6</v>
      </c>
      <c r="H126" s="51" t="s">
        <v>335</v>
      </c>
      <c r="I126" s="134">
        <v>1045</v>
      </c>
    </row>
    <row r="127" spans="1:9" ht="51.75" customHeight="1" x14ac:dyDescent="0.2">
      <c r="A127" s="165"/>
      <c r="B127" s="166" t="s">
        <v>37</v>
      </c>
      <c r="C127" s="166" t="s">
        <v>7</v>
      </c>
      <c r="D127" s="171"/>
      <c r="E127" s="171"/>
      <c r="F127" s="130" t="s">
        <v>2</v>
      </c>
      <c r="G127" s="138">
        <v>15313.6</v>
      </c>
      <c r="H127" s="51" t="s">
        <v>336</v>
      </c>
      <c r="I127" s="134">
        <v>80</v>
      </c>
    </row>
    <row r="128" spans="1:9" ht="25.5" customHeight="1" x14ac:dyDescent="0.2">
      <c r="A128" s="165" t="s">
        <v>111</v>
      </c>
      <c r="B128" s="172" t="s">
        <v>215</v>
      </c>
      <c r="C128" s="166" t="s">
        <v>7</v>
      </c>
      <c r="D128" s="186" t="s">
        <v>84</v>
      </c>
      <c r="E128" s="186" t="s">
        <v>84</v>
      </c>
      <c r="F128" s="131" t="s">
        <v>1</v>
      </c>
      <c r="G128" s="132">
        <v>40484.9</v>
      </c>
      <c r="H128" s="149" t="s">
        <v>84</v>
      </c>
      <c r="I128" s="162" t="s">
        <v>84</v>
      </c>
    </row>
    <row r="129" spans="1:9" ht="31.5" customHeight="1" x14ac:dyDescent="0.2">
      <c r="A129" s="165"/>
      <c r="B129" s="172" t="s">
        <v>38</v>
      </c>
      <c r="C129" s="166" t="s">
        <v>7</v>
      </c>
      <c r="D129" s="186"/>
      <c r="E129" s="186"/>
      <c r="F129" s="130" t="s">
        <v>2</v>
      </c>
      <c r="G129" s="138">
        <v>40484.9</v>
      </c>
      <c r="H129" s="149"/>
      <c r="I129" s="162"/>
    </row>
    <row r="130" spans="1:9" ht="56.25" customHeight="1" x14ac:dyDescent="0.2">
      <c r="A130" s="165" t="s">
        <v>112</v>
      </c>
      <c r="B130" s="166" t="s">
        <v>178</v>
      </c>
      <c r="C130" s="166" t="s">
        <v>7</v>
      </c>
      <c r="D130" s="171" t="s">
        <v>535</v>
      </c>
      <c r="E130" s="171" t="s">
        <v>536</v>
      </c>
      <c r="F130" s="131" t="s">
        <v>1</v>
      </c>
      <c r="G130" s="132">
        <v>40484.9</v>
      </c>
      <c r="H130" s="51" t="s">
        <v>332</v>
      </c>
      <c r="I130" s="134">
        <v>15800</v>
      </c>
    </row>
    <row r="131" spans="1:9" ht="75.75" customHeight="1" x14ac:dyDescent="0.2">
      <c r="A131" s="165"/>
      <c r="B131" s="166" t="s">
        <v>39</v>
      </c>
      <c r="C131" s="166" t="s">
        <v>7</v>
      </c>
      <c r="D131" s="171"/>
      <c r="E131" s="171"/>
      <c r="F131" s="130" t="s">
        <v>2</v>
      </c>
      <c r="G131" s="138">
        <v>40484.9</v>
      </c>
      <c r="H131" s="128" t="s">
        <v>337</v>
      </c>
      <c r="I131" s="134">
        <v>176</v>
      </c>
    </row>
    <row r="132" spans="1:9" ht="17.25" customHeight="1" x14ac:dyDescent="0.2">
      <c r="A132" s="165" t="s">
        <v>113</v>
      </c>
      <c r="B132" s="172" t="s">
        <v>233</v>
      </c>
      <c r="C132" s="166" t="s">
        <v>7</v>
      </c>
      <c r="D132" s="186" t="s">
        <v>84</v>
      </c>
      <c r="E132" s="186" t="s">
        <v>84</v>
      </c>
      <c r="F132" s="131" t="s">
        <v>1</v>
      </c>
      <c r="G132" s="132">
        <v>396024.2</v>
      </c>
      <c r="H132" s="149" t="s">
        <v>84</v>
      </c>
      <c r="I132" s="162" t="s">
        <v>84</v>
      </c>
    </row>
    <row r="133" spans="1:9" ht="19.5" customHeight="1" x14ac:dyDescent="0.2">
      <c r="A133" s="165"/>
      <c r="B133" s="172" t="s">
        <v>40</v>
      </c>
      <c r="C133" s="166" t="s">
        <v>7</v>
      </c>
      <c r="D133" s="186"/>
      <c r="E133" s="186"/>
      <c r="F133" s="130" t="s">
        <v>2</v>
      </c>
      <c r="G133" s="138">
        <v>326330.40000000002</v>
      </c>
      <c r="H133" s="149"/>
      <c r="I133" s="162"/>
    </row>
    <row r="134" spans="1:9" ht="25.5" customHeight="1" x14ac:dyDescent="0.2">
      <c r="A134" s="165"/>
      <c r="B134" s="172" t="s">
        <v>40</v>
      </c>
      <c r="C134" s="166" t="s">
        <v>7</v>
      </c>
      <c r="D134" s="186"/>
      <c r="E134" s="186"/>
      <c r="F134" s="130" t="s">
        <v>3</v>
      </c>
      <c r="G134" s="138">
        <v>69693.8</v>
      </c>
      <c r="H134" s="149"/>
      <c r="I134" s="162"/>
    </row>
    <row r="135" spans="1:9" ht="23.25" customHeight="1" x14ac:dyDescent="0.2">
      <c r="A135" s="165" t="s">
        <v>114</v>
      </c>
      <c r="B135" s="166" t="s">
        <v>179</v>
      </c>
      <c r="C135" s="166" t="s">
        <v>7</v>
      </c>
      <c r="D135" s="171" t="s">
        <v>535</v>
      </c>
      <c r="E135" s="171" t="s">
        <v>536</v>
      </c>
      <c r="F135" s="131" t="s">
        <v>1</v>
      </c>
      <c r="G135" s="132">
        <v>307804.2</v>
      </c>
      <c r="H135" s="51" t="s">
        <v>338</v>
      </c>
      <c r="I135" s="134">
        <v>133398</v>
      </c>
    </row>
    <row r="136" spans="1:9" ht="15.75" customHeight="1" x14ac:dyDescent="0.2">
      <c r="A136" s="165"/>
      <c r="B136" s="166" t="s">
        <v>41</v>
      </c>
      <c r="C136" s="166" t="s">
        <v>7</v>
      </c>
      <c r="D136" s="171"/>
      <c r="E136" s="171"/>
      <c r="F136" s="166" t="s">
        <v>2</v>
      </c>
      <c r="G136" s="173">
        <v>307804.2</v>
      </c>
      <c r="H136" s="177" t="s">
        <v>339</v>
      </c>
      <c r="I136" s="163">
        <v>15150</v>
      </c>
    </row>
    <row r="137" spans="1:9" ht="19.5" customHeight="1" x14ac:dyDescent="0.2">
      <c r="A137" s="165"/>
      <c r="B137" s="166" t="s">
        <v>41</v>
      </c>
      <c r="C137" s="166" t="s">
        <v>7</v>
      </c>
      <c r="D137" s="171"/>
      <c r="E137" s="171"/>
      <c r="F137" s="166"/>
      <c r="G137" s="175"/>
      <c r="H137" s="178"/>
      <c r="I137" s="164"/>
    </row>
    <row r="138" spans="1:9" ht="12.75" customHeight="1" x14ac:dyDescent="0.2">
      <c r="A138" s="165"/>
      <c r="B138" s="166" t="s">
        <v>41</v>
      </c>
      <c r="C138" s="166" t="s">
        <v>7</v>
      </c>
      <c r="D138" s="171"/>
      <c r="E138" s="171"/>
      <c r="F138" s="166"/>
      <c r="G138" s="175"/>
      <c r="H138" s="159" t="s">
        <v>372</v>
      </c>
      <c r="I138" s="147">
        <v>20</v>
      </c>
    </row>
    <row r="139" spans="1:9" ht="44.25" customHeight="1" x14ac:dyDescent="0.2">
      <c r="A139" s="165"/>
      <c r="B139" s="166" t="s">
        <v>41</v>
      </c>
      <c r="C139" s="166" t="s">
        <v>7</v>
      </c>
      <c r="D139" s="171"/>
      <c r="E139" s="171"/>
      <c r="F139" s="166"/>
      <c r="G139" s="174"/>
      <c r="H139" s="159"/>
      <c r="I139" s="147"/>
    </row>
    <row r="140" spans="1:9" ht="41.25" customHeight="1" x14ac:dyDescent="0.2">
      <c r="A140" s="165" t="s">
        <v>245</v>
      </c>
      <c r="B140" s="166" t="s">
        <v>241</v>
      </c>
      <c r="C140" s="166" t="s">
        <v>7</v>
      </c>
      <c r="D140" s="171" t="s">
        <v>535</v>
      </c>
      <c r="E140" s="171" t="s">
        <v>536</v>
      </c>
      <c r="F140" s="131" t="s">
        <v>1</v>
      </c>
      <c r="G140" s="132">
        <v>88220</v>
      </c>
      <c r="H140" s="177" t="s">
        <v>340</v>
      </c>
      <c r="I140" s="163">
        <v>2000</v>
      </c>
    </row>
    <row r="141" spans="1:9" ht="33.75" customHeight="1" x14ac:dyDescent="0.2">
      <c r="A141" s="165"/>
      <c r="B141" s="166"/>
      <c r="C141" s="166"/>
      <c r="D141" s="171"/>
      <c r="E141" s="171"/>
      <c r="F141" s="130" t="s">
        <v>2</v>
      </c>
      <c r="G141" s="138">
        <v>18526.2</v>
      </c>
      <c r="H141" s="178"/>
      <c r="I141" s="164"/>
    </row>
    <row r="142" spans="1:9" ht="41.25" customHeight="1" x14ac:dyDescent="0.2">
      <c r="A142" s="165"/>
      <c r="B142" s="166"/>
      <c r="C142" s="166"/>
      <c r="D142" s="171"/>
      <c r="E142" s="171"/>
      <c r="F142" s="166" t="s">
        <v>3</v>
      </c>
      <c r="G142" s="173">
        <v>69693.8</v>
      </c>
      <c r="H142" s="177" t="s">
        <v>243</v>
      </c>
      <c r="I142" s="163">
        <v>100</v>
      </c>
    </row>
    <row r="143" spans="1:9" ht="24.75" customHeight="1" x14ac:dyDescent="0.2">
      <c r="A143" s="165"/>
      <c r="B143" s="166"/>
      <c r="C143" s="166"/>
      <c r="D143" s="171"/>
      <c r="E143" s="171"/>
      <c r="F143" s="166"/>
      <c r="G143" s="175"/>
      <c r="H143" s="179"/>
      <c r="I143" s="180"/>
    </row>
    <row r="144" spans="1:9" ht="22.5" customHeight="1" x14ac:dyDescent="0.2">
      <c r="A144" s="165"/>
      <c r="B144" s="166"/>
      <c r="C144" s="166"/>
      <c r="D144" s="171"/>
      <c r="E144" s="171"/>
      <c r="F144" s="166"/>
      <c r="G144" s="174"/>
      <c r="H144" s="178"/>
      <c r="I144" s="164"/>
    </row>
    <row r="145" spans="1:11" ht="33.75" customHeight="1" x14ac:dyDescent="0.2">
      <c r="A145" s="165" t="s">
        <v>115</v>
      </c>
      <c r="B145" s="172" t="s">
        <v>218</v>
      </c>
      <c r="C145" s="166" t="s">
        <v>7</v>
      </c>
      <c r="D145" s="186" t="s">
        <v>84</v>
      </c>
      <c r="E145" s="186" t="s">
        <v>84</v>
      </c>
      <c r="F145" s="131" t="s">
        <v>1</v>
      </c>
      <c r="G145" s="132">
        <v>2324946.6</v>
      </c>
      <c r="H145" s="149" t="s">
        <v>84</v>
      </c>
      <c r="I145" s="162" t="s">
        <v>84</v>
      </c>
    </row>
    <row r="146" spans="1:11" ht="33.75" customHeight="1" x14ac:dyDescent="0.2">
      <c r="A146" s="165"/>
      <c r="B146" s="172" t="s">
        <v>42</v>
      </c>
      <c r="C146" s="166" t="s">
        <v>7</v>
      </c>
      <c r="D146" s="186"/>
      <c r="E146" s="186"/>
      <c r="F146" s="130" t="s">
        <v>2</v>
      </c>
      <c r="G146" s="138">
        <v>1334739.7</v>
      </c>
      <c r="H146" s="149"/>
      <c r="I146" s="162"/>
    </row>
    <row r="147" spans="1:11" ht="33.75" customHeight="1" x14ac:dyDescent="0.2">
      <c r="A147" s="165"/>
      <c r="B147" s="172" t="s">
        <v>42</v>
      </c>
      <c r="C147" s="166" t="s">
        <v>7</v>
      </c>
      <c r="D147" s="186"/>
      <c r="E147" s="186"/>
      <c r="F147" s="130" t="s">
        <v>3</v>
      </c>
      <c r="G147" s="138">
        <v>990206.9</v>
      </c>
      <c r="H147" s="149"/>
      <c r="I147" s="162"/>
    </row>
    <row r="148" spans="1:11" ht="64.5" customHeight="1" x14ac:dyDescent="0.2">
      <c r="A148" s="165" t="s">
        <v>116</v>
      </c>
      <c r="B148" s="166" t="s">
        <v>180</v>
      </c>
      <c r="C148" s="166" t="s">
        <v>7</v>
      </c>
      <c r="D148" s="171" t="s">
        <v>535</v>
      </c>
      <c r="E148" s="171" t="s">
        <v>536</v>
      </c>
      <c r="F148" s="131" t="s">
        <v>1</v>
      </c>
      <c r="G148" s="132">
        <v>900249</v>
      </c>
      <c r="H148" s="51" t="s">
        <v>278</v>
      </c>
      <c r="I148" s="134">
        <v>65040</v>
      </c>
    </row>
    <row r="149" spans="1:11" ht="59.25" customHeight="1" x14ac:dyDescent="0.2">
      <c r="A149" s="165"/>
      <c r="B149" s="166" t="s">
        <v>43</v>
      </c>
      <c r="C149" s="166" t="s">
        <v>7</v>
      </c>
      <c r="D149" s="171"/>
      <c r="E149" s="171"/>
      <c r="F149" s="130" t="s">
        <v>2</v>
      </c>
      <c r="G149" s="139">
        <v>900249</v>
      </c>
      <c r="H149" s="51" t="s">
        <v>279</v>
      </c>
      <c r="I149" s="141">
        <v>99.78</v>
      </c>
    </row>
    <row r="150" spans="1:11" ht="54" customHeight="1" x14ac:dyDescent="0.2">
      <c r="A150" s="187" t="s">
        <v>242</v>
      </c>
      <c r="B150" s="188" t="s">
        <v>181</v>
      </c>
      <c r="C150" s="166" t="s">
        <v>7</v>
      </c>
      <c r="D150" s="171" t="s">
        <v>535</v>
      </c>
      <c r="E150" s="171" t="s">
        <v>536</v>
      </c>
      <c r="F150" s="131" t="s">
        <v>1</v>
      </c>
      <c r="G150" s="132">
        <v>429109.5</v>
      </c>
      <c r="H150" s="51" t="s">
        <v>280</v>
      </c>
      <c r="I150" s="134">
        <v>70</v>
      </c>
    </row>
    <row r="151" spans="1:11" ht="97.5" customHeight="1" x14ac:dyDescent="0.2">
      <c r="A151" s="187"/>
      <c r="B151" s="188" t="s">
        <v>44</v>
      </c>
      <c r="C151" s="166" t="s">
        <v>7</v>
      </c>
      <c r="D151" s="171"/>
      <c r="E151" s="171"/>
      <c r="F151" s="130" t="s">
        <v>2</v>
      </c>
      <c r="G151" s="139">
        <v>429109.5</v>
      </c>
      <c r="H151" s="128" t="s">
        <v>279</v>
      </c>
      <c r="I151" s="141">
        <v>96.5</v>
      </c>
    </row>
    <row r="152" spans="1:11" ht="38.25" customHeight="1" x14ac:dyDescent="0.2">
      <c r="A152" s="187" t="s">
        <v>259</v>
      </c>
      <c r="B152" s="188" t="s">
        <v>477</v>
      </c>
      <c r="C152" s="166" t="s">
        <v>7</v>
      </c>
      <c r="D152" s="171" t="s">
        <v>535</v>
      </c>
      <c r="E152" s="171" t="s">
        <v>536</v>
      </c>
      <c r="F152" s="131" t="s">
        <v>1</v>
      </c>
      <c r="G152" s="132">
        <v>6642.3</v>
      </c>
      <c r="H152" s="159" t="s">
        <v>341</v>
      </c>
      <c r="I152" s="147">
        <v>1646</v>
      </c>
    </row>
    <row r="153" spans="1:11" ht="86.25" customHeight="1" x14ac:dyDescent="0.2">
      <c r="A153" s="187"/>
      <c r="B153" s="188"/>
      <c r="C153" s="166" t="s">
        <v>7</v>
      </c>
      <c r="D153" s="171"/>
      <c r="E153" s="171"/>
      <c r="F153" s="130" t="s">
        <v>2</v>
      </c>
      <c r="G153" s="139">
        <v>0</v>
      </c>
      <c r="H153" s="159"/>
      <c r="I153" s="147"/>
    </row>
    <row r="154" spans="1:11" ht="129" customHeight="1" x14ac:dyDescent="0.2">
      <c r="A154" s="187"/>
      <c r="B154" s="188"/>
      <c r="C154" s="166" t="s">
        <v>7</v>
      </c>
      <c r="D154" s="171"/>
      <c r="E154" s="171"/>
      <c r="F154" s="130" t="s">
        <v>3</v>
      </c>
      <c r="G154" s="139">
        <v>6642.3</v>
      </c>
      <c r="H154" s="128" t="s">
        <v>342</v>
      </c>
      <c r="I154" s="141">
        <v>95.5</v>
      </c>
    </row>
    <row r="155" spans="1:11" ht="31.5" customHeight="1" x14ac:dyDescent="0.2">
      <c r="A155" s="165" t="s">
        <v>260</v>
      </c>
      <c r="B155" s="166" t="s">
        <v>182</v>
      </c>
      <c r="C155" s="166" t="s">
        <v>7</v>
      </c>
      <c r="D155" s="171" t="s">
        <v>535</v>
      </c>
      <c r="E155" s="171" t="s">
        <v>536</v>
      </c>
      <c r="F155" s="131" t="s">
        <v>1</v>
      </c>
      <c r="G155" s="132">
        <v>265314.7</v>
      </c>
      <c r="H155" s="159" t="s">
        <v>278</v>
      </c>
      <c r="I155" s="147">
        <v>28223</v>
      </c>
    </row>
    <row r="156" spans="1:11" ht="33" customHeight="1" x14ac:dyDescent="0.2">
      <c r="A156" s="165"/>
      <c r="B156" s="166" t="s">
        <v>46</v>
      </c>
      <c r="C156" s="166" t="s">
        <v>7</v>
      </c>
      <c r="D156" s="171"/>
      <c r="E156" s="171"/>
      <c r="F156" s="130" t="s">
        <v>2</v>
      </c>
      <c r="G156" s="139">
        <v>0</v>
      </c>
      <c r="H156" s="159"/>
      <c r="I156" s="147"/>
    </row>
    <row r="157" spans="1:11" ht="91.5" customHeight="1" x14ac:dyDescent="0.2">
      <c r="A157" s="165"/>
      <c r="B157" s="166" t="s">
        <v>46</v>
      </c>
      <c r="C157" s="166" t="s">
        <v>7</v>
      </c>
      <c r="D157" s="171"/>
      <c r="E157" s="171"/>
      <c r="F157" s="130" t="s">
        <v>3</v>
      </c>
      <c r="G157" s="139">
        <v>265314.7</v>
      </c>
      <c r="H157" s="128" t="s">
        <v>301</v>
      </c>
      <c r="I157" s="141">
        <v>95.5</v>
      </c>
    </row>
    <row r="158" spans="1:11" ht="40.5" customHeight="1" x14ac:dyDescent="0.2">
      <c r="A158" s="165" t="s">
        <v>261</v>
      </c>
      <c r="B158" s="166" t="s">
        <v>183</v>
      </c>
      <c r="C158" s="166" t="s">
        <v>7</v>
      </c>
      <c r="D158" s="171" t="s">
        <v>535</v>
      </c>
      <c r="E158" s="171" t="s">
        <v>536</v>
      </c>
      <c r="F158" s="131" t="s">
        <v>1</v>
      </c>
      <c r="G158" s="132">
        <v>5381.2</v>
      </c>
      <c r="H158" s="51" t="s">
        <v>286</v>
      </c>
      <c r="I158" s="134">
        <v>3998</v>
      </c>
      <c r="K158" s="87"/>
    </row>
    <row r="159" spans="1:11" ht="77.25" customHeight="1" x14ac:dyDescent="0.2">
      <c r="A159" s="165"/>
      <c r="B159" s="166" t="s">
        <v>47</v>
      </c>
      <c r="C159" s="166" t="s">
        <v>7</v>
      </c>
      <c r="D159" s="171"/>
      <c r="E159" s="171"/>
      <c r="F159" s="130" t="s">
        <v>2</v>
      </c>
      <c r="G159" s="139">
        <v>5381.2</v>
      </c>
      <c r="H159" s="51" t="s">
        <v>302</v>
      </c>
      <c r="I159" s="134">
        <v>100</v>
      </c>
    </row>
    <row r="160" spans="1:11" ht="64.5" customHeight="1" x14ac:dyDescent="0.2">
      <c r="A160" s="165" t="s">
        <v>262</v>
      </c>
      <c r="B160" s="198" t="s">
        <v>265</v>
      </c>
      <c r="C160" s="166" t="s">
        <v>7</v>
      </c>
      <c r="D160" s="171" t="s">
        <v>535</v>
      </c>
      <c r="E160" s="171" t="s">
        <v>536</v>
      </c>
      <c r="F160" s="131" t="s">
        <v>1</v>
      </c>
      <c r="G160" s="132">
        <v>718249.9</v>
      </c>
      <c r="H160" s="51" t="s">
        <v>278</v>
      </c>
      <c r="I160" s="134">
        <v>42000</v>
      </c>
    </row>
    <row r="161" spans="1:9" ht="42.75" customHeight="1" x14ac:dyDescent="0.2">
      <c r="A161" s="165"/>
      <c r="B161" s="198"/>
      <c r="C161" s="166" t="s">
        <v>7</v>
      </c>
      <c r="D161" s="171"/>
      <c r="E161" s="171"/>
      <c r="F161" s="130" t="s">
        <v>2</v>
      </c>
      <c r="G161" s="139">
        <v>0</v>
      </c>
      <c r="H161" s="159" t="s">
        <v>301</v>
      </c>
      <c r="I161" s="148">
        <v>95.5</v>
      </c>
    </row>
    <row r="162" spans="1:9" ht="45.75" customHeight="1" x14ac:dyDescent="0.2">
      <c r="A162" s="165"/>
      <c r="B162" s="198"/>
      <c r="C162" s="166" t="s">
        <v>7</v>
      </c>
      <c r="D162" s="171"/>
      <c r="E162" s="171"/>
      <c r="F162" s="130" t="s">
        <v>3</v>
      </c>
      <c r="G162" s="139">
        <v>718249.9</v>
      </c>
      <c r="H162" s="159"/>
      <c r="I162" s="148"/>
    </row>
    <row r="163" spans="1:9" ht="24.75" customHeight="1" x14ac:dyDescent="0.2">
      <c r="A163" s="165" t="s">
        <v>117</v>
      </c>
      <c r="B163" s="172" t="s">
        <v>235</v>
      </c>
      <c r="C163" s="166" t="s">
        <v>7</v>
      </c>
      <c r="D163" s="171" t="s">
        <v>511</v>
      </c>
      <c r="E163" s="171" t="s">
        <v>511</v>
      </c>
      <c r="F163" s="131" t="s">
        <v>1</v>
      </c>
      <c r="G163" s="132">
        <v>198950.2</v>
      </c>
      <c r="H163" s="149" t="s">
        <v>84</v>
      </c>
      <c r="I163" s="149" t="s">
        <v>84</v>
      </c>
    </row>
    <row r="164" spans="1:9" ht="24.75" customHeight="1" x14ac:dyDescent="0.2">
      <c r="A164" s="165"/>
      <c r="B164" s="172"/>
      <c r="C164" s="166" t="s">
        <v>7</v>
      </c>
      <c r="D164" s="171"/>
      <c r="E164" s="171"/>
      <c r="F164" s="130" t="s">
        <v>2</v>
      </c>
      <c r="G164" s="138">
        <v>97141.2</v>
      </c>
      <c r="H164" s="149"/>
      <c r="I164" s="149"/>
    </row>
    <row r="165" spans="1:9" ht="24.75" customHeight="1" x14ac:dyDescent="0.2">
      <c r="A165" s="165"/>
      <c r="B165" s="172"/>
      <c r="C165" s="166" t="s">
        <v>7</v>
      </c>
      <c r="D165" s="171"/>
      <c r="E165" s="171"/>
      <c r="F165" s="130" t="s">
        <v>3</v>
      </c>
      <c r="G165" s="138">
        <v>101809</v>
      </c>
      <c r="H165" s="149"/>
      <c r="I165" s="149"/>
    </row>
    <row r="166" spans="1:9" ht="23.25" customHeight="1" x14ac:dyDescent="0.2">
      <c r="A166" s="165" t="s">
        <v>118</v>
      </c>
      <c r="B166" s="166" t="s">
        <v>272</v>
      </c>
      <c r="C166" s="166" t="s">
        <v>7</v>
      </c>
      <c r="D166" s="171" t="s">
        <v>535</v>
      </c>
      <c r="E166" s="171" t="s">
        <v>536</v>
      </c>
      <c r="F166" s="131" t="s">
        <v>1</v>
      </c>
      <c r="G166" s="132">
        <v>198950.2</v>
      </c>
      <c r="H166" s="159" t="s">
        <v>303</v>
      </c>
      <c r="I166" s="147">
        <v>252</v>
      </c>
    </row>
    <row r="167" spans="1:9" ht="33.75" customHeight="1" x14ac:dyDescent="0.2">
      <c r="A167" s="165"/>
      <c r="B167" s="166"/>
      <c r="C167" s="166" t="s">
        <v>7</v>
      </c>
      <c r="D167" s="171"/>
      <c r="E167" s="171"/>
      <c r="F167" s="166" t="s">
        <v>2</v>
      </c>
      <c r="G167" s="142">
        <v>97141.2</v>
      </c>
      <c r="H167" s="159"/>
      <c r="I167" s="147"/>
    </row>
    <row r="168" spans="1:9" ht="24" customHeight="1" x14ac:dyDescent="0.2">
      <c r="A168" s="165"/>
      <c r="B168" s="166"/>
      <c r="C168" s="166"/>
      <c r="D168" s="171"/>
      <c r="E168" s="171"/>
      <c r="F168" s="166"/>
      <c r="G168" s="142"/>
      <c r="H168" s="128" t="s">
        <v>368</v>
      </c>
      <c r="I168" s="134">
        <v>252</v>
      </c>
    </row>
    <row r="169" spans="1:9" ht="34.5" customHeight="1" x14ac:dyDescent="0.2">
      <c r="A169" s="165"/>
      <c r="B169" s="166"/>
      <c r="C169" s="166" t="s">
        <v>7</v>
      </c>
      <c r="D169" s="171"/>
      <c r="E169" s="171"/>
      <c r="F169" s="130" t="s">
        <v>3</v>
      </c>
      <c r="G169" s="138">
        <v>101809</v>
      </c>
      <c r="H169" s="51" t="s">
        <v>304</v>
      </c>
      <c r="I169" s="141">
        <v>1.9</v>
      </c>
    </row>
    <row r="170" spans="1:9" ht="19.5" customHeight="1" x14ac:dyDescent="0.2">
      <c r="A170" s="165" t="s">
        <v>246</v>
      </c>
      <c r="B170" s="172" t="s">
        <v>236</v>
      </c>
      <c r="C170" s="166" t="s">
        <v>7</v>
      </c>
      <c r="D170" s="171" t="s">
        <v>511</v>
      </c>
      <c r="E170" s="171" t="s">
        <v>511</v>
      </c>
      <c r="F170" s="131" t="s">
        <v>1</v>
      </c>
      <c r="G170" s="132">
        <v>42500</v>
      </c>
      <c r="H170" s="149" t="s">
        <v>84</v>
      </c>
      <c r="I170" s="149" t="s">
        <v>84</v>
      </c>
    </row>
    <row r="171" spans="1:9" ht="29.25" customHeight="1" x14ac:dyDescent="0.2">
      <c r="A171" s="165"/>
      <c r="B171" s="172"/>
      <c r="C171" s="166" t="s">
        <v>7</v>
      </c>
      <c r="D171" s="171"/>
      <c r="E171" s="171"/>
      <c r="F171" s="130" t="s">
        <v>2</v>
      </c>
      <c r="G171" s="138">
        <v>42500</v>
      </c>
      <c r="H171" s="149"/>
      <c r="I171" s="149"/>
    </row>
    <row r="172" spans="1:9" ht="47.25" customHeight="1" x14ac:dyDescent="0.2">
      <c r="A172" s="165"/>
      <c r="B172" s="172"/>
      <c r="C172" s="166" t="s">
        <v>7</v>
      </c>
      <c r="D172" s="171"/>
      <c r="E172" s="171"/>
      <c r="F172" s="130" t="s">
        <v>3</v>
      </c>
      <c r="G172" s="138">
        <v>0</v>
      </c>
      <c r="H172" s="149"/>
      <c r="I172" s="149"/>
    </row>
    <row r="173" spans="1:9" ht="21.75" customHeight="1" x14ac:dyDescent="0.2">
      <c r="A173" s="165" t="s">
        <v>247</v>
      </c>
      <c r="B173" s="166" t="s">
        <v>268</v>
      </c>
      <c r="C173" s="166" t="s">
        <v>7</v>
      </c>
      <c r="D173" s="171" t="s">
        <v>535</v>
      </c>
      <c r="E173" s="171" t="s">
        <v>536</v>
      </c>
      <c r="F173" s="172" t="s">
        <v>1</v>
      </c>
      <c r="G173" s="143">
        <v>42500</v>
      </c>
      <c r="H173" s="159" t="s">
        <v>343</v>
      </c>
      <c r="I173" s="147">
        <v>17000</v>
      </c>
    </row>
    <row r="174" spans="1:9" ht="36" customHeight="1" x14ac:dyDescent="0.2">
      <c r="A174" s="165"/>
      <c r="B174" s="166"/>
      <c r="C174" s="166" t="s">
        <v>7</v>
      </c>
      <c r="D174" s="171"/>
      <c r="E174" s="171"/>
      <c r="F174" s="172"/>
      <c r="G174" s="143"/>
      <c r="H174" s="159"/>
      <c r="I174" s="147"/>
    </row>
    <row r="175" spans="1:9" ht="41.25" customHeight="1" x14ac:dyDescent="0.2">
      <c r="A175" s="165"/>
      <c r="B175" s="166"/>
      <c r="C175" s="166" t="s">
        <v>7</v>
      </c>
      <c r="D175" s="171"/>
      <c r="E175" s="171"/>
      <c r="F175" s="130" t="s">
        <v>2</v>
      </c>
      <c r="G175" s="138">
        <v>42500</v>
      </c>
      <c r="H175" s="51" t="s">
        <v>344</v>
      </c>
      <c r="I175" s="134">
        <v>30</v>
      </c>
    </row>
    <row r="176" spans="1:9" ht="19.5" customHeight="1" x14ac:dyDescent="0.2">
      <c r="A176" s="165" t="s">
        <v>248</v>
      </c>
      <c r="B176" s="172" t="s">
        <v>237</v>
      </c>
      <c r="C176" s="166" t="s">
        <v>7</v>
      </c>
      <c r="D176" s="171" t="s">
        <v>511</v>
      </c>
      <c r="E176" s="171" t="s">
        <v>511</v>
      </c>
      <c r="F176" s="131" t="s">
        <v>1</v>
      </c>
      <c r="G176" s="132">
        <v>140.69999999999999</v>
      </c>
      <c r="H176" s="149" t="s">
        <v>84</v>
      </c>
      <c r="I176" s="149" t="s">
        <v>84</v>
      </c>
    </row>
    <row r="177" spans="1:9" ht="30" customHeight="1" x14ac:dyDescent="0.2">
      <c r="A177" s="165"/>
      <c r="B177" s="172"/>
      <c r="C177" s="166" t="s">
        <v>7</v>
      </c>
      <c r="D177" s="171"/>
      <c r="E177" s="171"/>
      <c r="F177" s="130" t="s">
        <v>2</v>
      </c>
      <c r="G177" s="138">
        <v>0</v>
      </c>
      <c r="H177" s="149"/>
      <c r="I177" s="149"/>
    </row>
    <row r="178" spans="1:9" ht="40.5" customHeight="1" x14ac:dyDescent="0.2">
      <c r="A178" s="165"/>
      <c r="B178" s="172"/>
      <c r="C178" s="166" t="s">
        <v>7</v>
      </c>
      <c r="D178" s="171"/>
      <c r="E178" s="171"/>
      <c r="F178" s="130" t="s">
        <v>3</v>
      </c>
      <c r="G178" s="138">
        <v>140.69999999999999</v>
      </c>
      <c r="H178" s="149"/>
      <c r="I178" s="149"/>
    </row>
    <row r="179" spans="1:9" ht="31.5" customHeight="1" x14ac:dyDescent="0.2">
      <c r="A179" s="165" t="s">
        <v>249</v>
      </c>
      <c r="B179" s="166" t="s">
        <v>269</v>
      </c>
      <c r="C179" s="166" t="s">
        <v>7</v>
      </c>
      <c r="D179" s="171" t="s">
        <v>535</v>
      </c>
      <c r="E179" s="171" t="s">
        <v>536</v>
      </c>
      <c r="F179" s="131" t="s">
        <v>1</v>
      </c>
      <c r="G179" s="132">
        <v>140.69999999999999</v>
      </c>
      <c r="H179" s="159" t="s">
        <v>345</v>
      </c>
      <c r="I179" s="147">
        <v>99</v>
      </c>
    </row>
    <row r="180" spans="1:9" ht="45" customHeight="1" x14ac:dyDescent="0.2">
      <c r="A180" s="165"/>
      <c r="B180" s="166"/>
      <c r="C180" s="166" t="s">
        <v>7</v>
      </c>
      <c r="D180" s="171"/>
      <c r="E180" s="171"/>
      <c r="F180" s="130" t="s">
        <v>2</v>
      </c>
      <c r="G180" s="138">
        <v>0</v>
      </c>
      <c r="H180" s="159"/>
      <c r="I180" s="147"/>
    </row>
    <row r="181" spans="1:9" ht="69.75" customHeight="1" x14ac:dyDescent="0.2">
      <c r="A181" s="165"/>
      <c r="B181" s="166"/>
      <c r="C181" s="166" t="s">
        <v>7</v>
      </c>
      <c r="D181" s="171"/>
      <c r="E181" s="171"/>
      <c r="F181" s="130" t="s">
        <v>3</v>
      </c>
      <c r="G181" s="138">
        <v>140.69999999999999</v>
      </c>
      <c r="H181" s="51" t="s">
        <v>346</v>
      </c>
      <c r="I181" s="134">
        <v>95</v>
      </c>
    </row>
    <row r="182" spans="1:9" ht="26.25" customHeight="1" x14ac:dyDescent="0.2">
      <c r="A182" s="182" t="s">
        <v>250</v>
      </c>
      <c r="B182" s="201" t="s">
        <v>239</v>
      </c>
      <c r="C182" s="169" t="s">
        <v>7</v>
      </c>
      <c r="D182" s="171" t="s">
        <v>511</v>
      </c>
      <c r="E182" s="171" t="s">
        <v>511</v>
      </c>
      <c r="F182" s="131" t="s">
        <v>1</v>
      </c>
      <c r="G182" s="132">
        <v>154342.90000000002</v>
      </c>
      <c r="H182" s="150" t="s">
        <v>85</v>
      </c>
      <c r="I182" s="150" t="s">
        <v>85</v>
      </c>
    </row>
    <row r="183" spans="1:9" ht="26.25" customHeight="1" x14ac:dyDescent="0.2">
      <c r="A183" s="183"/>
      <c r="B183" s="202"/>
      <c r="C183" s="185"/>
      <c r="D183" s="171"/>
      <c r="E183" s="171"/>
      <c r="F183" s="130" t="s">
        <v>2</v>
      </c>
      <c r="G183" s="138">
        <v>6559.2</v>
      </c>
      <c r="H183" s="151"/>
      <c r="I183" s="151"/>
    </row>
    <row r="184" spans="1:9" ht="26.25" customHeight="1" x14ac:dyDescent="0.2">
      <c r="A184" s="184"/>
      <c r="B184" s="203"/>
      <c r="C184" s="170"/>
      <c r="D184" s="171"/>
      <c r="E184" s="171"/>
      <c r="F184" s="130" t="s">
        <v>3</v>
      </c>
      <c r="G184" s="138">
        <v>147783.70000000001</v>
      </c>
      <c r="H184" s="152"/>
      <c r="I184" s="152"/>
    </row>
    <row r="185" spans="1:9" ht="34.5" customHeight="1" x14ac:dyDescent="0.2">
      <c r="A185" s="182" t="s">
        <v>541</v>
      </c>
      <c r="B185" s="169" t="s">
        <v>473</v>
      </c>
      <c r="C185" s="166" t="s">
        <v>7</v>
      </c>
      <c r="D185" s="171" t="s">
        <v>535</v>
      </c>
      <c r="E185" s="171" t="s">
        <v>536</v>
      </c>
      <c r="F185" s="131" t="s">
        <v>1</v>
      </c>
      <c r="G185" s="132">
        <v>154342.90000000002</v>
      </c>
      <c r="H185" s="159" t="s">
        <v>676</v>
      </c>
      <c r="I185" s="147">
        <v>1503</v>
      </c>
    </row>
    <row r="186" spans="1:9" ht="38.25" customHeight="1" x14ac:dyDescent="0.2">
      <c r="A186" s="183"/>
      <c r="B186" s="185"/>
      <c r="C186" s="166" t="s">
        <v>7</v>
      </c>
      <c r="D186" s="171"/>
      <c r="E186" s="171"/>
      <c r="F186" s="130" t="s">
        <v>2</v>
      </c>
      <c r="G186" s="138">
        <v>6559.2</v>
      </c>
      <c r="H186" s="159"/>
      <c r="I186" s="147"/>
    </row>
    <row r="187" spans="1:9" ht="52.5" customHeight="1" x14ac:dyDescent="0.2">
      <c r="A187" s="184"/>
      <c r="B187" s="170"/>
      <c r="C187" s="166" t="s">
        <v>7</v>
      </c>
      <c r="D187" s="171"/>
      <c r="E187" s="171"/>
      <c r="F187" s="130" t="s">
        <v>3</v>
      </c>
      <c r="G187" s="138">
        <v>147783.70000000001</v>
      </c>
      <c r="H187" s="51" t="s">
        <v>677</v>
      </c>
      <c r="I187" s="141">
        <v>60.12</v>
      </c>
    </row>
    <row r="188" spans="1:9" ht="19.5" customHeight="1" x14ac:dyDescent="0.2">
      <c r="A188" s="165" t="s">
        <v>475</v>
      </c>
      <c r="B188" s="172" t="s">
        <v>271</v>
      </c>
      <c r="C188" s="166" t="s">
        <v>7</v>
      </c>
      <c r="D188" s="171" t="s">
        <v>511</v>
      </c>
      <c r="E188" s="171" t="s">
        <v>511</v>
      </c>
      <c r="F188" s="131" t="s">
        <v>1</v>
      </c>
      <c r="G188" s="132">
        <v>10295</v>
      </c>
      <c r="H188" s="149" t="s">
        <v>84</v>
      </c>
      <c r="I188" s="149" t="s">
        <v>84</v>
      </c>
    </row>
    <row r="189" spans="1:9" ht="19.5" customHeight="1" x14ac:dyDescent="0.2">
      <c r="A189" s="165"/>
      <c r="B189" s="172"/>
      <c r="C189" s="166" t="s">
        <v>7</v>
      </c>
      <c r="D189" s="171"/>
      <c r="E189" s="171"/>
      <c r="F189" s="130" t="s">
        <v>2</v>
      </c>
      <c r="G189" s="138">
        <v>0</v>
      </c>
      <c r="H189" s="149"/>
      <c r="I189" s="149"/>
    </row>
    <row r="190" spans="1:9" ht="19.5" customHeight="1" x14ac:dyDescent="0.2">
      <c r="A190" s="165"/>
      <c r="B190" s="172"/>
      <c r="C190" s="166" t="s">
        <v>7</v>
      </c>
      <c r="D190" s="171"/>
      <c r="E190" s="171"/>
      <c r="F190" s="130" t="s">
        <v>5</v>
      </c>
      <c r="G190" s="138">
        <v>10295</v>
      </c>
      <c r="H190" s="149"/>
      <c r="I190" s="149"/>
    </row>
    <row r="191" spans="1:9" ht="19.5" customHeight="1" x14ac:dyDescent="0.2">
      <c r="A191" s="165" t="s">
        <v>542</v>
      </c>
      <c r="B191" s="166" t="s">
        <v>270</v>
      </c>
      <c r="C191" s="166" t="s">
        <v>7</v>
      </c>
      <c r="D191" s="171" t="s">
        <v>535</v>
      </c>
      <c r="E191" s="171" t="s">
        <v>536</v>
      </c>
      <c r="F191" s="172" t="s">
        <v>1</v>
      </c>
      <c r="G191" s="143">
        <v>10295</v>
      </c>
      <c r="H191" s="159" t="s">
        <v>347</v>
      </c>
      <c r="I191" s="147">
        <v>18</v>
      </c>
    </row>
    <row r="192" spans="1:9" ht="34.5" customHeight="1" x14ac:dyDescent="0.2">
      <c r="A192" s="165"/>
      <c r="B192" s="166"/>
      <c r="C192" s="166" t="s">
        <v>7</v>
      </c>
      <c r="D192" s="171"/>
      <c r="E192" s="171"/>
      <c r="F192" s="172"/>
      <c r="G192" s="143"/>
      <c r="H192" s="159"/>
      <c r="I192" s="147"/>
    </row>
    <row r="193" spans="1:9" ht="42" customHeight="1" x14ac:dyDescent="0.2">
      <c r="A193" s="165"/>
      <c r="B193" s="166"/>
      <c r="C193" s="166" t="s">
        <v>7</v>
      </c>
      <c r="D193" s="171"/>
      <c r="E193" s="171"/>
      <c r="F193" s="166" t="s">
        <v>5</v>
      </c>
      <c r="G193" s="142">
        <v>10295</v>
      </c>
      <c r="H193" s="51" t="s">
        <v>462</v>
      </c>
      <c r="I193" s="56">
        <v>1.585</v>
      </c>
    </row>
    <row r="194" spans="1:9" ht="39" customHeight="1" x14ac:dyDescent="0.2">
      <c r="A194" s="165"/>
      <c r="B194" s="166"/>
      <c r="C194" s="166" t="s">
        <v>7</v>
      </c>
      <c r="D194" s="171"/>
      <c r="E194" s="171"/>
      <c r="F194" s="166"/>
      <c r="G194" s="142"/>
      <c r="H194" s="128" t="s">
        <v>348</v>
      </c>
      <c r="I194" s="127">
        <v>100</v>
      </c>
    </row>
    <row r="195" spans="1:9" s="3" customFormat="1" ht="21.75" customHeight="1" x14ac:dyDescent="0.2">
      <c r="A195" s="196" t="s">
        <v>119</v>
      </c>
      <c r="B195" s="172" t="s">
        <v>219</v>
      </c>
      <c r="C195" s="172" t="s">
        <v>0</v>
      </c>
      <c r="D195" s="181" t="s">
        <v>84</v>
      </c>
      <c r="E195" s="181" t="s">
        <v>84</v>
      </c>
      <c r="F195" s="131" t="s">
        <v>1</v>
      </c>
      <c r="G195" s="132">
        <v>800000</v>
      </c>
      <c r="H195" s="153" t="s">
        <v>85</v>
      </c>
      <c r="I195" s="153" t="s">
        <v>85</v>
      </c>
    </row>
    <row r="196" spans="1:9" s="3" customFormat="1" ht="21.75" customHeight="1" x14ac:dyDescent="0.2">
      <c r="A196" s="196"/>
      <c r="B196" s="172" t="s">
        <v>48</v>
      </c>
      <c r="C196" s="172" t="s">
        <v>0</v>
      </c>
      <c r="D196" s="181"/>
      <c r="E196" s="181"/>
      <c r="F196" s="131" t="s">
        <v>2</v>
      </c>
      <c r="G196" s="132">
        <v>800000</v>
      </c>
      <c r="H196" s="153"/>
      <c r="I196" s="153"/>
    </row>
    <row r="197" spans="1:9" s="3" customFormat="1" ht="21.75" customHeight="1" x14ac:dyDescent="0.2">
      <c r="A197" s="196"/>
      <c r="B197" s="172" t="s">
        <v>48</v>
      </c>
      <c r="C197" s="172" t="s">
        <v>7</v>
      </c>
      <c r="D197" s="181" t="s">
        <v>84</v>
      </c>
      <c r="E197" s="181" t="s">
        <v>84</v>
      </c>
      <c r="F197" s="131" t="s">
        <v>1</v>
      </c>
      <c r="G197" s="132">
        <v>0</v>
      </c>
      <c r="H197" s="153"/>
      <c r="I197" s="153"/>
    </row>
    <row r="198" spans="1:9" s="3" customFormat="1" ht="21.75" customHeight="1" x14ac:dyDescent="0.2">
      <c r="A198" s="196"/>
      <c r="B198" s="172" t="s">
        <v>48</v>
      </c>
      <c r="C198" s="172" t="s">
        <v>7</v>
      </c>
      <c r="D198" s="181"/>
      <c r="E198" s="181"/>
      <c r="F198" s="131" t="s">
        <v>2</v>
      </c>
      <c r="G198" s="132">
        <v>0</v>
      </c>
      <c r="H198" s="153"/>
      <c r="I198" s="153"/>
    </row>
    <row r="199" spans="1:9" s="3" customFormat="1" ht="21.75" customHeight="1" x14ac:dyDescent="0.2">
      <c r="A199" s="196"/>
      <c r="B199" s="172" t="s">
        <v>48</v>
      </c>
      <c r="C199" s="172" t="s">
        <v>9</v>
      </c>
      <c r="D199" s="181" t="s">
        <v>84</v>
      </c>
      <c r="E199" s="181" t="s">
        <v>84</v>
      </c>
      <c r="F199" s="131" t="s">
        <v>1</v>
      </c>
      <c r="G199" s="132">
        <v>800000</v>
      </c>
      <c r="H199" s="153"/>
      <c r="I199" s="153"/>
    </row>
    <row r="200" spans="1:9" s="3" customFormat="1" ht="43.5" customHeight="1" x14ac:dyDescent="0.2">
      <c r="A200" s="196"/>
      <c r="B200" s="172" t="s">
        <v>48</v>
      </c>
      <c r="C200" s="172" t="s">
        <v>9</v>
      </c>
      <c r="D200" s="181"/>
      <c r="E200" s="181"/>
      <c r="F200" s="131" t="s">
        <v>2</v>
      </c>
      <c r="G200" s="132">
        <v>800000</v>
      </c>
      <c r="H200" s="153"/>
      <c r="I200" s="153"/>
    </row>
    <row r="201" spans="1:9" ht="54.75" customHeight="1" x14ac:dyDescent="0.2">
      <c r="A201" s="165" t="s">
        <v>120</v>
      </c>
      <c r="B201" s="172" t="s">
        <v>220</v>
      </c>
      <c r="C201" s="166" t="s">
        <v>7</v>
      </c>
      <c r="D201" s="186" t="s">
        <v>84</v>
      </c>
      <c r="E201" s="186" t="s">
        <v>84</v>
      </c>
      <c r="F201" s="131" t="s">
        <v>1</v>
      </c>
      <c r="G201" s="132">
        <v>0</v>
      </c>
      <c r="H201" s="146" t="s">
        <v>85</v>
      </c>
      <c r="I201" s="146" t="s">
        <v>85</v>
      </c>
    </row>
    <row r="202" spans="1:9" ht="48.75" customHeight="1" x14ac:dyDescent="0.2">
      <c r="A202" s="165"/>
      <c r="B202" s="172" t="s">
        <v>49</v>
      </c>
      <c r="C202" s="166" t="s">
        <v>7</v>
      </c>
      <c r="D202" s="186"/>
      <c r="E202" s="186"/>
      <c r="F202" s="130" t="s">
        <v>2</v>
      </c>
      <c r="G202" s="138">
        <v>0</v>
      </c>
      <c r="H202" s="146"/>
      <c r="I202" s="146"/>
    </row>
    <row r="203" spans="1:9" ht="57" customHeight="1" x14ac:dyDescent="0.2">
      <c r="A203" s="165" t="s">
        <v>121</v>
      </c>
      <c r="B203" s="166" t="s">
        <v>184</v>
      </c>
      <c r="C203" s="166" t="s">
        <v>7</v>
      </c>
      <c r="D203" s="171" t="s">
        <v>535</v>
      </c>
      <c r="E203" s="171" t="s">
        <v>536</v>
      </c>
      <c r="F203" s="131" t="s">
        <v>1</v>
      </c>
      <c r="G203" s="132">
        <v>0</v>
      </c>
      <c r="H203" s="57" t="s">
        <v>463</v>
      </c>
      <c r="I203" s="58">
        <v>5</v>
      </c>
    </row>
    <row r="204" spans="1:9" ht="45.75" customHeight="1" x14ac:dyDescent="0.2">
      <c r="A204" s="165"/>
      <c r="B204" s="166" t="s">
        <v>50</v>
      </c>
      <c r="C204" s="166" t="s">
        <v>7</v>
      </c>
      <c r="D204" s="171"/>
      <c r="E204" s="171"/>
      <c r="F204" s="130" t="s">
        <v>2</v>
      </c>
      <c r="G204" s="138">
        <v>0</v>
      </c>
      <c r="H204" s="57" t="s">
        <v>349</v>
      </c>
      <c r="I204" s="58">
        <v>100</v>
      </c>
    </row>
    <row r="205" spans="1:9" ht="26.25" customHeight="1" x14ac:dyDescent="0.2">
      <c r="A205" s="165" t="s">
        <v>122</v>
      </c>
      <c r="B205" s="172" t="s">
        <v>533</v>
      </c>
      <c r="C205" s="166" t="s">
        <v>9</v>
      </c>
      <c r="D205" s="186" t="s">
        <v>84</v>
      </c>
      <c r="E205" s="186" t="s">
        <v>84</v>
      </c>
      <c r="F205" s="131" t="s">
        <v>1</v>
      </c>
      <c r="G205" s="132">
        <v>800000</v>
      </c>
      <c r="H205" s="146" t="s">
        <v>85</v>
      </c>
      <c r="I205" s="146" t="s">
        <v>85</v>
      </c>
    </row>
    <row r="206" spans="1:9" ht="41.25" customHeight="1" x14ac:dyDescent="0.2">
      <c r="A206" s="165"/>
      <c r="B206" s="172" t="s">
        <v>51</v>
      </c>
      <c r="C206" s="166" t="s">
        <v>9</v>
      </c>
      <c r="D206" s="186"/>
      <c r="E206" s="186"/>
      <c r="F206" s="130" t="s">
        <v>2</v>
      </c>
      <c r="G206" s="138">
        <v>800000</v>
      </c>
      <c r="H206" s="146"/>
      <c r="I206" s="146"/>
    </row>
    <row r="207" spans="1:9" ht="67.5" customHeight="1" x14ac:dyDescent="0.2">
      <c r="A207" s="165" t="s">
        <v>123</v>
      </c>
      <c r="B207" s="166" t="s">
        <v>221</v>
      </c>
      <c r="C207" s="166" t="s">
        <v>9</v>
      </c>
      <c r="D207" s="171" t="s">
        <v>535</v>
      </c>
      <c r="E207" s="171" t="s">
        <v>536</v>
      </c>
      <c r="F207" s="131" t="s">
        <v>1</v>
      </c>
      <c r="G207" s="132">
        <v>800000</v>
      </c>
      <c r="H207" s="79" t="s">
        <v>350</v>
      </c>
      <c r="I207" s="58">
        <v>1</v>
      </c>
    </row>
    <row r="208" spans="1:9" ht="43.5" customHeight="1" x14ac:dyDescent="0.2">
      <c r="A208" s="165"/>
      <c r="B208" s="166" t="s">
        <v>52</v>
      </c>
      <c r="C208" s="166" t="s">
        <v>9</v>
      </c>
      <c r="D208" s="171"/>
      <c r="E208" s="171"/>
      <c r="F208" s="130" t="s">
        <v>2</v>
      </c>
      <c r="G208" s="138">
        <v>800000</v>
      </c>
      <c r="H208" s="79" t="s">
        <v>351</v>
      </c>
      <c r="I208" s="58">
        <v>55</v>
      </c>
    </row>
    <row r="209" spans="1:9" ht="43.5" customHeight="1" x14ac:dyDescent="0.2">
      <c r="A209" s="209" t="s">
        <v>537</v>
      </c>
      <c r="B209" s="201" t="s">
        <v>222</v>
      </c>
      <c r="C209" s="201" t="s">
        <v>0</v>
      </c>
      <c r="D209" s="225" t="s">
        <v>85</v>
      </c>
      <c r="E209" s="225" t="s">
        <v>85</v>
      </c>
      <c r="F209" s="131" t="s">
        <v>1</v>
      </c>
      <c r="G209" s="132">
        <v>225450.8</v>
      </c>
      <c r="H209" s="144" t="s">
        <v>85</v>
      </c>
      <c r="I209" s="144" t="s">
        <v>85</v>
      </c>
    </row>
    <row r="210" spans="1:9" ht="26.25" customHeight="1" x14ac:dyDescent="0.2">
      <c r="A210" s="210"/>
      <c r="B210" s="202"/>
      <c r="C210" s="202"/>
      <c r="D210" s="226"/>
      <c r="E210" s="226"/>
      <c r="F210" s="131" t="s">
        <v>2</v>
      </c>
      <c r="G210" s="132">
        <v>70215.799999999988</v>
      </c>
      <c r="H210" s="145"/>
      <c r="I210" s="145"/>
    </row>
    <row r="211" spans="1:9" ht="27.75" customHeight="1" x14ac:dyDescent="0.2">
      <c r="A211" s="210"/>
      <c r="B211" s="202"/>
      <c r="C211" s="202"/>
      <c r="D211" s="226"/>
      <c r="E211" s="226"/>
      <c r="F211" s="131" t="s">
        <v>3</v>
      </c>
      <c r="G211" s="132">
        <v>155235</v>
      </c>
      <c r="H211" s="145"/>
      <c r="I211" s="145"/>
    </row>
    <row r="212" spans="1:9" ht="24" customHeight="1" x14ac:dyDescent="0.2">
      <c r="A212" s="210"/>
      <c r="B212" s="202"/>
      <c r="C212" s="203"/>
      <c r="D212" s="227"/>
      <c r="E212" s="227"/>
      <c r="F212" s="131" t="s">
        <v>5</v>
      </c>
      <c r="G212" s="132">
        <v>0</v>
      </c>
      <c r="H212" s="145"/>
      <c r="I212" s="145"/>
    </row>
    <row r="213" spans="1:9" s="3" customFormat="1" ht="18.75" customHeight="1" x14ac:dyDescent="0.2">
      <c r="A213" s="210"/>
      <c r="B213" s="202"/>
      <c r="C213" s="172" t="s">
        <v>7</v>
      </c>
      <c r="D213" s="181" t="s">
        <v>84</v>
      </c>
      <c r="E213" s="181" t="s">
        <v>84</v>
      </c>
      <c r="F213" s="131" t="s">
        <v>1</v>
      </c>
      <c r="G213" s="132">
        <v>225450.8</v>
      </c>
      <c r="H213" s="145"/>
      <c r="I213" s="145"/>
    </row>
    <row r="214" spans="1:9" s="3" customFormat="1" ht="18.75" customHeight="1" x14ac:dyDescent="0.2">
      <c r="A214" s="210"/>
      <c r="B214" s="202"/>
      <c r="C214" s="172" t="s">
        <v>7</v>
      </c>
      <c r="D214" s="181"/>
      <c r="E214" s="181"/>
      <c r="F214" s="131" t="s">
        <v>2</v>
      </c>
      <c r="G214" s="132">
        <v>70215.799999999988</v>
      </c>
      <c r="H214" s="145"/>
      <c r="I214" s="145"/>
    </row>
    <row r="215" spans="1:9" s="3" customFormat="1" ht="18.75" customHeight="1" x14ac:dyDescent="0.2">
      <c r="A215" s="210"/>
      <c r="B215" s="202"/>
      <c r="C215" s="172" t="s">
        <v>7</v>
      </c>
      <c r="D215" s="181"/>
      <c r="E215" s="181"/>
      <c r="F215" s="131" t="s">
        <v>3</v>
      </c>
      <c r="G215" s="132">
        <v>155235</v>
      </c>
      <c r="H215" s="145"/>
      <c r="I215" s="145"/>
    </row>
    <row r="216" spans="1:9" ht="19.5" customHeight="1" x14ac:dyDescent="0.2">
      <c r="A216" s="165" t="s">
        <v>124</v>
      </c>
      <c r="B216" s="172" t="s">
        <v>223</v>
      </c>
      <c r="C216" s="166" t="s">
        <v>7</v>
      </c>
      <c r="D216" s="186" t="s">
        <v>84</v>
      </c>
      <c r="E216" s="186" t="s">
        <v>84</v>
      </c>
      <c r="F216" s="131" t="s">
        <v>1</v>
      </c>
      <c r="G216" s="132">
        <v>200698.2</v>
      </c>
      <c r="H216" s="146" t="s">
        <v>85</v>
      </c>
      <c r="I216" s="146" t="s">
        <v>85</v>
      </c>
    </row>
    <row r="217" spans="1:9" ht="19.5" customHeight="1" x14ac:dyDescent="0.2">
      <c r="A217" s="165"/>
      <c r="B217" s="172" t="s">
        <v>53</v>
      </c>
      <c r="C217" s="166" t="s">
        <v>7</v>
      </c>
      <c r="D217" s="186"/>
      <c r="E217" s="186"/>
      <c r="F217" s="130" t="s">
        <v>2</v>
      </c>
      <c r="G217" s="138">
        <v>45463.199999999997</v>
      </c>
      <c r="H217" s="146"/>
      <c r="I217" s="146"/>
    </row>
    <row r="218" spans="1:9" ht="19.5" customHeight="1" x14ac:dyDescent="0.2">
      <c r="A218" s="165"/>
      <c r="B218" s="172" t="s">
        <v>53</v>
      </c>
      <c r="C218" s="166" t="s">
        <v>7</v>
      </c>
      <c r="D218" s="186"/>
      <c r="E218" s="186"/>
      <c r="F218" s="130" t="s">
        <v>3</v>
      </c>
      <c r="G218" s="138">
        <v>155235</v>
      </c>
      <c r="H218" s="146"/>
      <c r="I218" s="146"/>
    </row>
    <row r="219" spans="1:9" ht="22.5" customHeight="1" x14ac:dyDescent="0.2">
      <c r="A219" s="187" t="s">
        <v>125</v>
      </c>
      <c r="B219" s="188" t="s">
        <v>672</v>
      </c>
      <c r="C219" s="166" t="s">
        <v>7</v>
      </c>
      <c r="D219" s="171" t="s">
        <v>535</v>
      </c>
      <c r="E219" s="171" t="s">
        <v>536</v>
      </c>
      <c r="F219" s="131" t="s">
        <v>1</v>
      </c>
      <c r="G219" s="132">
        <v>199335</v>
      </c>
      <c r="H219" s="159" t="s">
        <v>352</v>
      </c>
      <c r="I219" s="147">
        <v>177</v>
      </c>
    </row>
    <row r="220" spans="1:9" ht="21" customHeight="1" x14ac:dyDescent="0.2">
      <c r="A220" s="187"/>
      <c r="B220" s="188" t="s">
        <v>55</v>
      </c>
      <c r="C220" s="166" t="s">
        <v>7</v>
      </c>
      <c r="D220" s="171"/>
      <c r="E220" s="171"/>
      <c r="F220" s="130" t="s">
        <v>2</v>
      </c>
      <c r="G220" s="138">
        <v>44100</v>
      </c>
      <c r="H220" s="159"/>
      <c r="I220" s="147"/>
    </row>
    <row r="221" spans="1:9" ht="55.5" customHeight="1" x14ac:dyDescent="0.2">
      <c r="A221" s="187"/>
      <c r="B221" s="188"/>
      <c r="C221" s="166"/>
      <c r="D221" s="171"/>
      <c r="E221" s="171"/>
      <c r="F221" s="169" t="s">
        <v>3</v>
      </c>
      <c r="G221" s="173">
        <v>155235</v>
      </c>
      <c r="H221" s="128" t="s">
        <v>538</v>
      </c>
      <c r="I221" s="134">
        <v>97.1</v>
      </c>
    </row>
    <row r="222" spans="1:9" ht="64.5" customHeight="1" x14ac:dyDescent="0.2">
      <c r="A222" s="187"/>
      <c r="B222" s="188" t="s">
        <v>55</v>
      </c>
      <c r="C222" s="166" t="s">
        <v>7</v>
      </c>
      <c r="D222" s="171"/>
      <c r="E222" s="171"/>
      <c r="F222" s="170"/>
      <c r="G222" s="174"/>
      <c r="H222" s="51" t="s">
        <v>539</v>
      </c>
      <c r="I222" s="141">
        <v>40.9</v>
      </c>
    </row>
    <row r="223" spans="1:9" ht="42.75" customHeight="1" x14ac:dyDescent="0.2">
      <c r="A223" s="187" t="s">
        <v>474</v>
      </c>
      <c r="B223" s="206" t="s">
        <v>478</v>
      </c>
      <c r="C223" s="166" t="s">
        <v>7</v>
      </c>
      <c r="D223" s="171" t="s">
        <v>535</v>
      </c>
      <c r="E223" s="171" t="s">
        <v>536</v>
      </c>
      <c r="F223" s="131" t="s">
        <v>1</v>
      </c>
      <c r="G223" s="132">
        <v>1363.2</v>
      </c>
      <c r="H223" s="159" t="s">
        <v>512</v>
      </c>
      <c r="I223" s="147">
        <v>10</v>
      </c>
    </row>
    <row r="224" spans="1:9" ht="19.5" customHeight="1" x14ac:dyDescent="0.2">
      <c r="A224" s="187"/>
      <c r="B224" s="207"/>
      <c r="C224" s="166" t="s">
        <v>7</v>
      </c>
      <c r="D224" s="171"/>
      <c r="E224" s="171"/>
      <c r="F224" s="130" t="s">
        <v>2</v>
      </c>
      <c r="G224" s="138">
        <v>1363.2</v>
      </c>
      <c r="H224" s="159"/>
      <c r="I224" s="147"/>
    </row>
    <row r="225" spans="1:9" ht="53.25" customHeight="1" x14ac:dyDescent="0.2">
      <c r="A225" s="187"/>
      <c r="B225" s="208"/>
      <c r="C225" s="166" t="s">
        <v>7</v>
      </c>
      <c r="D225" s="171"/>
      <c r="E225" s="171"/>
      <c r="F225" s="130" t="s">
        <v>3</v>
      </c>
      <c r="G225" s="138">
        <v>0</v>
      </c>
      <c r="H225" s="51" t="s">
        <v>513</v>
      </c>
      <c r="I225" s="134">
        <v>100</v>
      </c>
    </row>
    <row r="226" spans="1:9" ht="30.75" customHeight="1" x14ac:dyDescent="0.2">
      <c r="A226" s="182" t="s">
        <v>543</v>
      </c>
      <c r="B226" s="211" t="s">
        <v>273</v>
      </c>
      <c r="C226" s="169" t="s">
        <v>0</v>
      </c>
      <c r="D226" s="186" t="s">
        <v>84</v>
      </c>
      <c r="E226" s="186" t="s">
        <v>84</v>
      </c>
      <c r="F226" s="130" t="s">
        <v>1</v>
      </c>
      <c r="G226" s="132">
        <v>24752.6</v>
      </c>
      <c r="H226" s="154" t="s">
        <v>85</v>
      </c>
      <c r="I226" s="154" t="s">
        <v>85</v>
      </c>
    </row>
    <row r="227" spans="1:9" ht="30.75" customHeight="1" x14ac:dyDescent="0.2">
      <c r="A227" s="183"/>
      <c r="B227" s="212"/>
      <c r="C227" s="185"/>
      <c r="D227" s="186"/>
      <c r="E227" s="186"/>
      <c r="F227" s="130" t="s">
        <v>2</v>
      </c>
      <c r="G227" s="138">
        <v>24752.6</v>
      </c>
      <c r="H227" s="155"/>
      <c r="I227" s="155"/>
    </row>
    <row r="228" spans="1:9" ht="30.75" customHeight="1" x14ac:dyDescent="0.2">
      <c r="A228" s="183"/>
      <c r="B228" s="212"/>
      <c r="C228" s="185"/>
      <c r="D228" s="186"/>
      <c r="E228" s="186"/>
      <c r="F228" s="130" t="s">
        <v>5</v>
      </c>
      <c r="G228" s="138">
        <v>0</v>
      </c>
      <c r="H228" s="155"/>
      <c r="I228" s="155"/>
    </row>
    <row r="229" spans="1:9" ht="27" customHeight="1" x14ac:dyDescent="0.2">
      <c r="A229" s="183"/>
      <c r="B229" s="212"/>
      <c r="C229" s="204" t="s">
        <v>7</v>
      </c>
      <c r="D229" s="171" t="s">
        <v>85</v>
      </c>
      <c r="E229" s="171" t="s">
        <v>85</v>
      </c>
      <c r="F229" s="131" t="s">
        <v>1</v>
      </c>
      <c r="G229" s="132">
        <v>24752.6</v>
      </c>
      <c r="H229" s="155"/>
      <c r="I229" s="155"/>
    </row>
    <row r="230" spans="1:9" ht="24.75" customHeight="1" x14ac:dyDescent="0.2">
      <c r="A230" s="183"/>
      <c r="B230" s="212"/>
      <c r="C230" s="205"/>
      <c r="D230" s="171"/>
      <c r="E230" s="171"/>
      <c r="F230" s="130" t="s">
        <v>2</v>
      </c>
      <c r="G230" s="138">
        <v>24752.6</v>
      </c>
      <c r="H230" s="155"/>
      <c r="I230" s="155"/>
    </row>
    <row r="231" spans="1:9" ht="64.5" customHeight="1" x14ac:dyDescent="0.2">
      <c r="A231" s="165" t="s">
        <v>251</v>
      </c>
      <c r="B231" s="166" t="s">
        <v>185</v>
      </c>
      <c r="C231" s="166" t="s">
        <v>7</v>
      </c>
      <c r="D231" s="171" t="s">
        <v>535</v>
      </c>
      <c r="E231" s="171" t="s">
        <v>536</v>
      </c>
      <c r="F231" s="131" t="s">
        <v>1</v>
      </c>
      <c r="G231" s="132">
        <v>6616.6</v>
      </c>
      <c r="H231" s="51" t="s">
        <v>353</v>
      </c>
      <c r="I231" s="134">
        <v>265</v>
      </c>
    </row>
    <row r="232" spans="1:9" ht="83.25" customHeight="1" x14ac:dyDescent="0.2">
      <c r="A232" s="165"/>
      <c r="B232" s="166" t="s">
        <v>54</v>
      </c>
      <c r="C232" s="166" t="s">
        <v>7</v>
      </c>
      <c r="D232" s="171"/>
      <c r="E232" s="171"/>
      <c r="F232" s="130" t="s">
        <v>2</v>
      </c>
      <c r="G232" s="138">
        <v>6616.6</v>
      </c>
      <c r="H232" s="128" t="s">
        <v>354</v>
      </c>
      <c r="I232" s="134">
        <v>30</v>
      </c>
    </row>
    <row r="233" spans="1:9" ht="72.75" customHeight="1" x14ac:dyDescent="0.2">
      <c r="A233" s="165" t="s">
        <v>263</v>
      </c>
      <c r="B233" s="166" t="s">
        <v>186</v>
      </c>
      <c r="C233" s="166" t="s">
        <v>7</v>
      </c>
      <c r="D233" s="171" t="s">
        <v>535</v>
      </c>
      <c r="E233" s="171" t="s">
        <v>536</v>
      </c>
      <c r="F233" s="131" t="s">
        <v>1</v>
      </c>
      <c r="G233" s="132">
        <v>18136</v>
      </c>
      <c r="H233" s="51" t="s">
        <v>355</v>
      </c>
      <c r="I233" s="134">
        <v>350</v>
      </c>
    </row>
    <row r="234" spans="1:9" ht="69" customHeight="1" x14ac:dyDescent="0.2">
      <c r="A234" s="165"/>
      <c r="B234" s="166" t="s">
        <v>56</v>
      </c>
      <c r="C234" s="166" t="s">
        <v>7</v>
      </c>
      <c r="D234" s="171"/>
      <c r="E234" s="171"/>
      <c r="F234" s="130" t="s">
        <v>2</v>
      </c>
      <c r="G234" s="138">
        <v>18136</v>
      </c>
      <c r="H234" s="128" t="s">
        <v>684</v>
      </c>
      <c r="I234" s="134">
        <v>80</v>
      </c>
    </row>
    <row r="235" spans="1:9" s="3" customFormat="1" ht="17.25" customHeight="1" x14ac:dyDescent="0.2">
      <c r="A235" s="196" t="s">
        <v>126</v>
      </c>
      <c r="B235" s="172" t="s">
        <v>224</v>
      </c>
      <c r="C235" s="172" t="s">
        <v>0</v>
      </c>
      <c r="D235" s="181" t="s">
        <v>84</v>
      </c>
      <c r="E235" s="181" t="s">
        <v>84</v>
      </c>
      <c r="F235" s="131" t="s">
        <v>1</v>
      </c>
      <c r="G235" s="132">
        <v>237368.2</v>
      </c>
      <c r="H235" s="153" t="s">
        <v>85</v>
      </c>
      <c r="I235" s="153" t="s">
        <v>85</v>
      </c>
    </row>
    <row r="236" spans="1:9" s="3" customFormat="1" ht="17.25" customHeight="1" x14ac:dyDescent="0.2">
      <c r="A236" s="196"/>
      <c r="B236" s="172" t="s">
        <v>57</v>
      </c>
      <c r="C236" s="172" t="s">
        <v>0</v>
      </c>
      <c r="D236" s="181"/>
      <c r="E236" s="181"/>
      <c r="F236" s="131" t="s">
        <v>2</v>
      </c>
      <c r="G236" s="132">
        <v>49880.7</v>
      </c>
      <c r="H236" s="153"/>
      <c r="I236" s="153"/>
    </row>
    <row r="237" spans="1:9" s="3" customFormat="1" ht="17.25" customHeight="1" x14ac:dyDescent="0.2">
      <c r="A237" s="196"/>
      <c r="B237" s="172" t="s">
        <v>57</v>
      </c>
      <c r="C237" s="172" t="s">
        <v>0</v>
      </c>
      <c r="D237" s="181"/>
      <c r="E237" s="181"/>
      <c r="F237" s="131" t="s">
        <v>3</v>
      </c>
      <c r="G237" s="132">
        <v>187487.5</v>
      </c>
      <c r="H237" s="153"/>
      <c r="I237" s="153"/>
    </row>
    <row r="238" spans="1:9" s="3" customFormat="1" ht="17.25" customHeight="1" x14ac:dyDescent="0.2">
      <c r="A238" s="196"/>
      <c r="B238" s="172" t="s">
        <v>57</v>
      </c>
      <c r="C238" s="172" t="s">
        <v>7</v>
      </c>
      <c r="D238" s="181" t="s">
        <v>84</v>
      </c>
      <c r="E238" s="181" t="s">
        <v>84</v>
      </c>
      <c r="F238" s="131" t="s">
        <v>1</v>
      </c>
      <c r="G238" s="132">
        <v>237368.2</v>
      </c>
      <c r="H238" s="153"/>
      <c r="I238" s="153"/>
    </row>
    <row r="239" spans="1:9" s="3" customFormat="1" ht="17.25" customHeight="1" x14ac:dyDescent="0.2">
      <c r="A239" s="196"/>
      <c r="B239" s="172" t="s">
        <v>57</v>
      </c>
      <c r="C239" s="172" t="s">
        <v>7</v>
      </c>
      <c r="D239" s="181"/>
      <c r="E239" s="181"/>
      <c r="F239" s="131" t="s">
        <v>2</v>
      </c>
      <c r="G239" s="132">
        <v>49880.7</v>
      </c>
      <c r="H239" s="153"/>
      <c r="I239" s="153"/>
    </row>
    <row r="240" spans="1:9" s="3" customFormat="1" ht="17.25" customHeight="1" x14ac:dyDescent="0.2">
      <c r="A240" s="196"/>
      <c r="B240" s="172" t="s">
        <v>57</v>
      </c>
      <c r="C240" s="172" t="s">
        <v>7</v>
      </c>
      <c r="D240" s="181"/>
      <c r="E240" s="181"/>
      <c r="F240" s="131" t="s">
        <v>3</v>
      </c>
      <c r="G240" s="132">
        <v>187487.5</v>
      </c>
      <c r="H240" s="153"/>
      <c r="I240" s="153"/>
    </row>
    <row r="241" spans="1:9" ht="18" customHeight="1" x14ac:dyDescent="0.2">
      <c r="A241" s="165" t="s">
        <v>127</v>
      </c>
      <c r="B241" s="172" t="s">
        <v>225</v>
      </c>
      <c r="C241" s="166" t="s">
        <v>7</v>
      </c>
      <c r="D241" s="186" t="s">
        <v>84</v>
      </c>
      <c r="E241" s="186" t="s">
        <v>84</v>
      </c>
      <c r="F241" s="131" t="s">
        <v>1</v>
      </c>
      <c r="G241" s="132">
        <v>42060.7</v>
      </c>
      <c r="H241" s="146" t="s">
        <v>85</v>
      </c>
      <c r="I241" s="146" t="s">
        <v>85</v>
      </c>
    </row>
    <row r="242" spans="1:9" ht="30.75" customHeight="1" x14ac:dyDescent="0.2">
      <c r="A242" s="165"/>
      <c r="B242" s="172" t="s">
        <v>58</v>
      </c>
      <c r="C242" s="166" t="s">
        <v>7</v>
      </c>
      <c r="D242" s="186"/>
      <c r="E242" s="186"/>
      <c r="F242" s="130" t="s">
        <v>2</v>
      </c>
      <c r="G242" s="138">
        <v>42060.7</v>
      </c>
      <c r="H242" s="146"/>
      <c r="I242" s="146"/>
    </row>
    <row r="243" spans="1:9" ht="21" customHeight="1" x14ac:dyDescent="0.2">
      <c r="A243" s="165" t="s">
        <v>128</v>
      </c>
      <c r="B243" s="166" t="s">
        <v>187</v>
      </c>
      <c r="C243" s="166" t="s">
        <v>7</v>
      </c>
      <c r="D243" s="150" t="s">
        <v>535</v>
      </c>
      <c r="E243" s="150" t="s">
        <v>536</v>
      </c>
      <c r="F243" s="172" t="s">
        <v>1</v>
      </c>
      <c r="G243" s="143">
        <v>28604.1</v>
      </c>
      <c r="H243" s="159" t="s">
        <v>356</v>
      </c>
      <c r="I243" s="147">
        <v>105</v>
      </c>
    </row>
    <row r="244" spans="1:9" ht="21" customHeight="1" x14ac:dyDescent="0.2">
      <c r="A244" s="165"/>
      <c r="B244" s="166"/>
      <c r="C244" s="166"/>
      <c r="D244" s="151"/>
      <c r="E244" s="151"/>
      <c r="F244" s="172"/>
      <c r="G244" s="143"/>
      <c r="H244" s="159"/>
      <c r="I244" s="147"/>
    </row>
    <row r="245" spans="1:9" ht="27" customHeight="1" x14ac:dyDescent="0.2">
      <c r="A245" s="165"/>
      <c r="B245" s="166"/>
      <c r="C245" s="166" t="s">
        <v>7</v>
      </c>
      <c r="D245" s="151"/>
      <c r="E245" s="151"/>
      <c r="F245" s="172"/>
      <c r="G245" s="143"/>
      <c r="H245" s="159"/>
      <c r="I245" s="147"/>
    </row>
    <row r="246" spans="1:9" ht="30.75" customHeight="1" x14ac:dyDescent="0.2">
      <c r="A246" s="165"/>
      <c r="B246" s="166"/>
      <c r="C246" s="166" t="s">
        <v>7</v>
      </c>
      <c r="D246" s="151"/>
      <c r="E246" s="151"/>
      <c r="F246" s="166" t="s">
        <v>2</v>
      </c>
      <c r="G246" s="142">
        <v>28604.1</v>
      </c>
      <c r="H246" s="159" t="s">
        <v>357</v>
      </c>
      <c r="I246" s="147">
        <v>95</v>
      </c>
    </row>
    <row r="247" spans="1:9" ht="46.5" customHeight="1" x14ac:dyDescent="0.2">
      <c r="A247" s="165"/>
      <c r="B247" s="166"/>
      <c r="C247" s="166" t="s">
        <v>7</v>
      </c>
      <c r="D247" s="151"/>
      <c r="E247" s="151"/>
      <c r="F247" s="166"/>
      <c r="G247" s="142"/>
      <c r="H247" s="159"/>
      <c r="I247" s="147"/>
    </row>
    <row r="248" spans="1:9" ht="50.25" customHeight="1" x14ac:dyDescent="0.2">
      <c r="A248" s="165"/>
      <c r="B248" s="166"/>
      <c r="C248" s="166" t="s">
        <v>7</v>
      </c>
      <c r="D248" s="152"/>
      <c r="E248" s="152"/>
      <c r="F248" s="166"/>
      <c r="G248" s="142"/>
      <c r="H248" s="128" t="s">
        <v>282</v>
      </c>
      <c r="I248" s="134">
        <v>100</v>
      </c>
    </row>
    <row r="249" spans="1:9" ht="60.75" customHeight="1" x14ac:dyDescent="0.2">
      <c r="A249" s="165" t="s">
        <v>129</v>
      </c>
      <c r="B249" s="166" t="s">
        <v>188</v>
      </c>
      <c r="C249" s="166" t="s">
        <v>7</v>
      </c>
      <c r="D249" s="171" t="s">
        <v>535</v>
      </c>
      <c r="E249" s="171" t="s">
        <v>536</v>
      </c>
      <c r="F249" s="131" t="s">
        <v>1</v>
      </c>
      <c r="G249" s="132">
        <v>13456.6</v>
      </c>
      <c r="H249" s="128" t="s">
        <v>203</v>
      </c>
      <c r="I249" s="134">
        <v>19</v>
      </c>
    </row>
    <row r="250" spans="1:9" ht="16.5" customHeight="1" x14ac:dyDescent="0.2">
      <c r="A250" s="165"/>
      <c r="B250" s="166" t="s">
        <v>59</v>
      </c>
      <c r="C250" s="166" t="s">
        <v>7</v>
      </c>
      <c r="D250" s="171"/>
      <c r="E250" s="171"/>
      <c r="F250" s="166" t="s">
        <v>2</v>
      </c>
      <c r="G250" s="142">
        <v>13456.6</v>
      </c>
      <c r="H250" s="159" t="s">
        <v>204</v>
      </c>
      <c r="I250" s="147">
        <v>19950</v>
      </c>
    </row>
    <row r="251" spans="1:9" ht="12.75" customHeight="1" x14ac:dyDescent="0.2">
      <c r="A251" s="165"/>
      <c r="B251" s="166" t="s">
        <v>59</v>
      </c>
      <c r="C251" s="166" t="s">
        <v>7</v>
      </c>
      <c r="D251" s="171"/>
      <c r="E251" s="171"/>
      <c r="F251" s="166"/>
      <c r="G251" s="142"/>
      <c r="H251" s="159"/>
      <c r="I251" s="147"/>
    </row>
    <row r="252" spans="1:9" ht="12.75" customHeight="1" x14ac:dyDescent="0.2">
      <c r="A252" s="165"/>
      <c r="B252" s="166" t="s">
        <v>59</v>
      </c>
      <c r="C252" s="166" t="s">
        <v>7</v>
      </c>
      <c r="D252" s="171"/>
      <c r="E252" s="171"/>
      <c r="F252" s="166"/>
      <c r="G252" s="142"/>
      <c r="H252" s="159" t="s">
        <v>283</v>
      </c>
      <c r="I252" s="147">
        <v>100</v>
      </c>
    </row>
    <row r="253" spans="1:9" ht="21.75" customHeight="1" x14ac:dyDescent="0.2">
      <c r="A253" s="165"/>
      <c r="B253" s="166" t="s">
        <v>59</v>
      </c>
      <c r="C253" s="166" t="s">
        <v>7</v>
      </c>
      <c r="D253" s="171"/>
      <c r="E253" s="171"/>
      <c r="F253" s="166"/>
      <c r="G253" s="142"/>
      <c r="H253" s="159"/>
      <c r="I253" s="147"/>
    </row>
    <row r="254" spans="1:9" ht="30" customHeight="1" x14ac:dyDescent="0.2">
      <c r="A254" s="165" t="s">
        <v>244</v>
      </c>
      <c r="B254" s="172" t="s">
        <v>370</v>
      </c>
      <c r="C254" s="166" t="s">
        <v>7</v>
      </c>
      <c r="D254" s="171" t="s">
        <v>510</v>
      </c>
      <c r="E254" s="171" t="s">
        <v>510</v>
      </c>
      <c r="F254" s="131" t="s">
        <v>1</v>
      </c>
      <c r="G254" s="132">
        <v>195307.5</v>
      </c>
      <c r="H254" s="171" t="s">
        <v>85</v>
      </c>
      <c r="I254" s="147" t="s">
        <v>85</v>
      </c>
    </row>
    <row r="255" spans="1:9" ht="30" customHeight="1" x14ac:dyDescent="0.2">
      <c r="A255" s="165"/>
      <c r="B255" s="172"/>
      <c r="C255" s="166" t="s">
        <v>7</v>
      </c>
      <c r="D255" s="171"/>
      <c r="E255" s="171"/>
      <c r="F255" s="130" t="s">
        <v>2</v>
      </c>
      <c r="G255" s="138">
        <v>7820</v>
      </c>
      <c r="H255" s="171"/>
      <c r="I255" s="147"/>
    </row>
    <row r="256" spans="1:9" ht="33.75" customHeight="1" x14ac:dyDescent="0.2">
      <c r="A256" s="165"/>
      <c r="B256" s="172"/>
      <c r="C256" s="166" t="s">
        <v>7</v>
      </c>
      <c r="D256" s="171"/>
      <c r="E256" s="171"/>
      <c r="F256" s="130" t="s">
        <v>3</v>
      </c>
      <c r="G256" s="138">
        <v>187487.5</v>
      </c>
      <c r="H256" s="171"/>
      <c r="I256" s="147"/>
    </row>
    <row r="257" spans="1:9" ht="43.5" customHeight="1" x14ac:dyDescent="0.2">
      <c r="A257" s="165" t="s">
        <v>544</v>
      </c>
      <c r="B257" s="166" t="s">
        <v>274</v>
      </c>
      <c r="C257" s="166" t="s">
        <v>7</v>
      </c>
      <c r="D257" s="171" t="s">
        <v>535</v>
      </c>
      <c r="E257" s="171" t="s">
        <v>536</v>
      </c>
      <c r="F257" s="131" t="s">
        <v>1</v>
      </c>
      <c r="G257" s="132">
        <v>195307.5</v>
      </c>
      <c r="H257" s="159" t="s">
        <v>284</v>
      </c>
      <c r="I257" s="147">
        <v>94</v>
      </c>
    </row>
    <row r="258" spans="1:9" ht="52.5" customHeight="1" x14ac:dyDescent="0.2">
      <c r="A258" s="165"/>
      <c r="B258" s="166"/>
      <c r="C258" s="166" t="s">
        <v>7</v>
      </c>
      <c r="D258" s="171"/>
      <c r="E258" s="171"/>
      <c r="F258" s="130" t="s">
        <v>2</v>
      </c>
      <c r="G258" s="138">
        <v>7820</v>
      </c>
      <c r="H258" s="159"/>
      <c r="I258" s="147"/>
    </row>
    <row r="259" spans="1:9" ht="107.25" customHeight="1" x14ac:dyDescent="0.2">
      <c r="A259" s="165"/>
      <c r="B259" s="166"/>
      <c r="C259" s="166" t="s">
        <v>7</v>
      </c>
      <c r="D259" s="171"/>
      <c r="E259" s="171"/>
      <c r="F259" s="130" t="s">
        <v>3</v>
      </c>
      <c r="G259" s="138">
        <v>187487.5</v>
      </c>
      <c r="H259" s="51" t="s">
        <v>285</v>
      </c>
      <c r="I259" s="134">
        <v>90</v>
      </c>
    </row>
    <row r="260" spans="1:9" s="3" customFormat="1" ht="15.75" customHeight="1" x14ac:dyDescent="0.2">
      <c r="A260" s="209" t="s">
        <v>130</v>
      </c>
      <c r="B260" s="201" t="s">
        <v>165</v>
      </c>
      <c r="C260" s="201" t="s">
        <v>0</v>
      </c>
      <c r="D260" s="192" t="s">
        <v>84</v>
      </c>
      <c r="E260" s="192" t="s">
        <v>84</v>
      </c>
      <c r="F260" s="131" t="s">
        <v>1</v>
      </c>
      <c r="G260" s="132">
        <v>5025578.9000000004</v>
      </c>
      <c r="H260" s="160" t="s">
        <v>85</v>
      </c>
      <c r="I260" s="160" t="s">
        <v>85</v>
      </c>
    </row>
    <row r="261" spans="1:9" s="3" customFormat="1" ht="15.75" customHeight="1" x14ac:dyDescent="0.2">
      <c r="A261" s="210"/>
      <c r="B261" s="202"/>
      <c r="C261" s="202"/>
      <c r="D261" s="213"/>
      <c r="E261" s="213"/>
      <c r="F261" s="131" t="s">
        <v>2</v>
      </c>
      <c r="G261" s="132">
        <v>2641962.5</v>
      </c>
      <c r="H261" s="161"/>
      <c r="I261" s="161"/>
    </row>
    <row r="262" spans="1:9" s="3" customFormat="1" ht="15.75" customHeight="1" x14ac:dyDescent="0.2">
      <c r="A262" s="210"/>
      <c r="B262" s="202"/>
      <c r="C262" s="202"/>
      <c r="D262" s="213"/>
      <c r="E262" s="213"/>
      <c r="F262" s="131" t="s">
        <v>3</v>
      </c>
      <c r="G262" s="132">
        <v>2383616.4</v>
      </c>
      <c r="H262" s="161"/>
      <c r="I262" s="161"/>
    </row>
    <row r="263" spans="1:9" s="3" customFormat="1" ht="15.75" customHeight="1" x14ac:dyDescent="0.2">
      <c r="A263" s="210"/>
      <c r="B263" s="202"/>
      <c r="C263" s="203"/>
      <c r="D263" s="193"/>
      <c r="E263" s="193"/>
      <c r="F263" s="131" t="s">
        <v>5</v>
      </c>
      <c r="G263" s="132">
        <v>0</v>
      </c>
      <c r="H263" s="161"/>
      <c r="I263" s="161"/>
    </row>
    <row r="264" spans="1:9" s="3" customFormat="1" ht="15.75" customHeight="1" x14ac:dyDescent="0.2">
      <c r="A264" s="210"/>
      <c r="B264" s="202"/>
      <c r="C264" s="172" t="s">
        <v>7</v>
      </c>
      <c r="D264" s="181" t="s">
        <v>84</v>
      </c>
      <c r="E264" s="181" t="s">
        <v>84</v>
      </c>
      <c r="F264" s="131" t="s">
        <v>1</v>
      </c>
      <c r="G264" s="132">
        <v>4174764.7</v>
      </c>
      <c r="H264" s="161"/>
      <c r="I264" s="161"/>
    </row>
    <row r="265" spans="1:9" s="3" customFormat="1" ht="15.75" customHeight="1" x14ac:dyDescent="0.2">
      <c r="A265" s="210"/>
      <c r="B265" s="202"/>
      <c r="C265" s="172" t="s">
        <v>7</v>
      </c>
      <c r="D265" s="181"/>
      <c r="E265" s="181"/>
      <c r="F265" s="131" t="s">
        <v>2</v>
      </c>
      <c r="G265" s="132">
        <v>1791148.3</v>
      </c>
      <c r="H265" s="161"/>
      <c r="I265" s="161"/>
    </row>
    <row r="266" spans="1:9" s="3" customFormat="1" ht="15.75" customHeight="1" x14ac:dyDescent="0.2">
      <c r="A266" s="210"/>
      <c r="B266" s="202"/>
      <c r="C266" s="172" t="s">
        <v>7</v>
      </c>
      <c r="D266" s="181"/>
      <c r="E266" s="181"/>
      <c r="F266" s="131" t="s">
        <v>3</v>
      </c>
      <c r="G266" s="132">
        <v>2383616.4</v>
      </c>
      <c r="H266" s="161"/>
      <c r="I266" s="161"/>
    </row>
    <row r="267" spans="1:9" s="3" customFormat="1" ht="15.75" customHeight="1" x14ac:dyDescent="0.2">
      <c r="A267" s="210"/>
      <c r="B267" s="202"/>
      <c r="C267" s="172" t="s">
        <v>9</v>
      </c>
      <c r="D267" s="181" t="s">
        <v>84</v>
      </c>
      <c r="E267" s="181" t="s">
        <v>84</v>
      </c>
      <c r="F267" s="131" t="s">
        <v>1</v>
      </c>
      <c r="G267" s="132">
        <v>850814.2</v>
      </c>
      <c r="H267" s="161"/>
      <c r="I267" s="161"/>
    </row>
    <row r="268" spans="1:9" s="3" customFormat="1" ht="15.75" customHeight="1" x14ac:dyDescent="0.2">
      <c r="A268" s="210"/>
      <c r="B268" s="202"/>
      <c r="C268" s="172" t="s">
        <v>9</v>
      </c>
      <c r="D268" s="181"/>
      <c r="E268" s="181"/>
      <c r="F268" s="131" t="s">
        <v>2</v>
      </c>
      <c r="G268" s="132">
        <v>850814.2</v>
      </c>
      <c r="H268" s="161"/>
      <c r="I268" s="161"/>
    </row>
    <row r="269" spans="1:9" s="3" customFormat="1" ht="21.75" customHeight="1" x14ac:dyDescent="0.2">
      <c r="A269" s="210"/>
      <c r="B269" s="202"/>
      <c r="C269" s="172" t="s">
        <v>9</v>
      </c>
      <c r="D269" s="181"/>
      <c r="E269" s="181"/>
      <c r="F269" s="131" t="s">
        <v>3</v>
      </c>
      <c r="G269" s="132">
        <v>0</v>
      </c>
      <c r="H269" s="161"/>
      <c r="I269" s="161"/>
    </row>
    <row r="270" spans="1:9" ht="19.5" customHeight="1" x14ac:dyDescent="0.2">
      <c r="A270" s="165" t="s">
        <v>131</v>
      </c>
      <c r="B270" s="172" t="s">
        <v>226</v>
      </c>
      <c r="C270" s="166" t="s">
        <v>7</v>
      </c>
      <c r="D270" s="186" t="s">
        <v>84</v>
      </c>
      <c r="E270" s="186" t="s">
        <v>84</v>
      </c>
      <c r="F270" s="131" t="s">
        <v>1</v>
      </c>
      <c r="G270" s="132">
        <v>1687974.2</v>
      </c>
      <c r="H270" s="154" t="s">
        <v>85</v>
      </c>
      <c r="I270" s="154" t="s">
        <v>85</v>
      </c>
    </row>
    <row r="271" spans="1:9" ht="21" customHeight="1" x14ac:dyDescent="0.2">
      <c r="A271" s="165"/>
      <c r="B271" s="172" t="s">
        <v>61</v>
      </c>
      <c r="C271" s="166" t="s">
        <v>7</v>
      </c>
      <c r="D271" s="186"/>
      <c r="E271" s="186"/>
      <c r="F271" s="130" t="s">
        <v>2</v>
      </c>
      <c r="G271" s="138">
        <v>1685962.5</v>
      </c>
      <c r="H271" s="155"/>
      <c r="I271" s="155"/>
    </row>
    <row r="272" spans="1:9" ht="24" customHeight="1" x14ac:dyDescent="0.2">
      <c r="A272" s="165"/>
      <c r="B272" s="172" t="s">
        <v>61</v>
      </c>
      <c r="C272" s="166" t="s">
        <v>7</v>
      </c>
      <c r="D272" s="186"/>
      <c r="E272" s="186"/>
      <c r="F272" s="130" t="s">
        <v>3</v>
      </c>
      <c r="G272" s="138">
        <v>2011.7</v>
      </c>
      <c r="H272" s="156"/>
      <c r="I272" s="156"/>
    </row>
    <row r="273" spans="1:9" ht="32.25" customHeight="1" x14ac:dyDescent="0.2">
      <c r="A273" s="165" t="s">
        <v>132</v>
      </c>
      <c r="B273" s="166" t="s">
        <v>189</v>
      </c>
      <c r="C273" s="166" t="s">
        <v>7</v>
      </c>
      <c r="D273" s="171" t="s">
        <v>535</v>
      </c>
      <c r="E273" s="171" t="s">
        <v>536</v>
      </c>
      <c r="F273" s="131" t="s">
        <v>1</v>
      </c>
      <c r="G273" s="132">
        <v>241911.3</v>
      </c>
      <c r="H273" s="51" t="s">
        <v>286</v>
      </c>
      <c r="I273" s="134">
        <v>46999</v>
      </c>
    </row>
    <row r="274" spans="1:9" ht="73.5" customHeight="1" x14ac:dyDescent="0.2">
      <c r="A274" s="165"/>
      <c r="B274" s="166" t="s">
        <v>62</v>
      </c>
      <c r="C274" s="166" t="s">
        <v>7</v>
      </c>
      <c r="D274" s="171"/>
      <c r="E274" s="171"/>
      <c r="F274" s="130" t="s">
        <v>2</v>
      </c>
      <c r="G274" s="138">
        <v>241911.3</v>
      </c>
      <c r="H274" s="51" t="s">
        <v>287</v>
      </c>
      <c r="I274" s="134">
        <v>0</v>
      </c>
    </row>
    <row r="275" spans="1:9" ht="88.5" customHeight="1" x14ac:dyDescent="0.2">
      <c r="A275" s="165" t="s">
        <v>133</v>
      </c>
      <c r="B275" s="166" t="s">
        <v>190</v>
      </c>
      <c r="C275" s="166" t="s">
        <v>7</v>
      </c>
      <c r="D275" s="171" t="s">
        <v>535</v>
      </c>
      <c r="E275" s="171" t="s">
        <v>536</v>
      </c>
      <c r="F275" s="131" t="s">
        <v>1</v>
      </c>
      <c r="G275" s="132">
        <v>55811.3</v>
      </c>
      <c r="H275" s="51" t="s">
        <v>288</v>
      </c>
      <c r="I275" s="134">
        <v>1</v>
      </c>
    </row>
    <row r="276" spans="1:9" ht="94.5" customHeight="1" x14ac:dyDescent="0.2">
      <c r="A276" s="165"/>
      <c r="B276" s="166" t="s">
        <v>63</v>
      </c>
      <c r="C276" s="166" t="s">
        <v>7</v>
      </c>
      <c r="D276" s="171"/>
      <c r="E276" s="171"/>
      <c r="F276" s="130" t="s">
        <v>2</v>
      </c>
      <c r="G276" s="138">
        <v>55811.3</v>
      </c>
      <c r="H276" s="51" t="s">
        <v>153</v>
      </c>
      <c r="I276" s="134">
        <v>100</v>
      </c>
    </row>
    <row r="277" spans="1:9" ht="81" customHeight="1" x14ac:dyDescent="0.2">
      <c r="A277" s="165" t="s">
        <v>134</v>
      </c>
      <c r="B277" s="166" t="s">
        <v>191</v>
      </c>
      <c r="C277" s="166" t="s">
        <v>7</v>
      </c>
      <c r="D277" s="171" t="s">
        <v>535</v>
      </c>
      <c r="E277" s="171" t="s">
        <v>536</v>
      </c>
      <c r="F277" s="131" t="s">
        <v>1</v>
      </c>
      <c r="G277" s="132">
        <v>203746.7</v>
      </c>
      <c r="H277" s="51" t="s">
        <v>289</v>
      </c>
      <c r="I277" s="134">
        <v>30</v>
      </c>
    </row>
    <row r="278" spans="1:9" ht="79.5" customHeight="1" x14ac:dyDescent="0.2">
      <c r="A278" s="165"/>
      <c r="B278" s="166" t="s">
        <v>64</v>
      </c>
      <c r="C278" s="166" t="s">
        <v>7</v>
      </c>
      <c r="D278" s="171"/>
      <c r="E278" s="171"/>
      <c r="F278" s="130" t="s">
        <v>2</v>
      </c>
      <c r="G278" s="138">
        <v>203746.7</v>
      </c>
      <c r="H278" s="51" t="s">
        <v>290</v>
      </c>
      <c r="I278" s="134">
        <v>100</v>
      </c>
    </row>
    <row r="279" spans="1:9" ht="67.5" customHeight="1" x14ac:dyDescent="0.2">
      <c r="A279" s="165" t="s">
        <v>135</v>
      </c>
      <c r="B279" s="166" t="s">
        <v>515</v>
      </c>
      <c r="C279" s="166" t="s">
        <v>7</v>
      </c>
      <c r="D279" s="171" t="s">
        <v>535</v>
      </c>
      <c r="E279" s="171" t="s">
        <v>536</v>
      </c>
      <c r="F279" s="131" t="s">
        <v>1</v>
      </c>
      <c r="G279" s="132">
        <v>250280.5</v>
      </c>
      <c r="H279" s="51" t="s">
        <v>291</v>
      </c>
      <c r="I279" s="134">
        <v>26</v>
      </c>
    </row>
    <row r="280" spans="1:9" ht="45" customHeight="1" x14ac:dyDescent="0.2">
      <c r="A280" s="165"/>
      <c r="B280" s="166" t="s">
        <v>65</v>
      </c>
      <c r="C280" s="166" t="s">
        <v>7</v>
      </c>
      <c r="D280" s="171"/>
      <c r="E280" s="171"/>
      <c r="F280" s="130" t="s">
        <v>2</v>
      </c>
      <c r="G280" s="138">
        <v>250280.5</v>
      </c>
      <c r="H280" s="51" t="s">
        <v>292</v>
      </c>
      <c r="I280" s="134">
        <v>5</v>
      </c>
    </row>
    <row r="281" spans="1:9" ht="42" customHeight="1" x14ac:dyDescent="0.2">
      <c r="A281" s="182" t="s">
        <v>136</v>
      </c>
      <c r="B281" s="166" t="s">
        <v>192</v>
      </c>
      <c r="C281" s="166" t="s">
        <v>7</v>
      </c>
      <c r="D281" s="171" t="s">
        <v>535</v>
      </c>
      <c r="E281" s="171" t="s">
        <v>536</v>
      </c>
      <c r="F281" s="131" t="s">
        <v>1</v>
      </c>
      <c r="G281" s="132">
        <v>4386.3</v>
      </c>
      <c r="H281" s="51" t="s">
        <v>293</v>
      </c>
      <c r="I281" s="134">
        <v>170</v>
      </c>
    </row>
    <row r="282" spans="1:9" ht="69" customHeight="1" x14ac:dyDescent="0.2">
      <c r="A282" s="184"/>
      <c r="B282" s="166" t="s">
        <v>66</v>
      </c>
      <c r="C282" s="166" t="s">
        <v>7</v>
      </c>
      <c r="D282" s="171"/>
      <c r="E282" s="171"/>
      <c r="F282" s="130" t="s">
        <v>2</v>
      </c>
      <c r="G282" s="138">
        <v>4386.3</v>
      </c>
      <c r="H282" s="51" t="s">
        <v>294</v>
      </c>
      <c r="I282" s="134">
        <v>100</v>
      </c>
    </row>
    <row r="283" spans="1:9" ht="42" customHeight="1" x14ac:dyDescent="0.2">
      <c r="A283" s="220" t="s">
        <v>137</v>
      </c>
      <c r="B283" s="166" t="s">
        <v>193</v>
      </c>
      <c r="C283" s="166" t="s">
        <v>7</v>
      </c>
      <c r="D283" s="171" t="s">
        <v>535</v>
      </c>
      <c r="E283" s="171" t="s">
        <v>536</v>
      </c>
      <c r="F283" s="131" t="s">
        <v>1</v>
      </c>
      <c r="G283" s="132">
        <v>78755.100000000006</v>
      </c>
      <c r="H283" s="51" t="s">
        <v>358</v>
      </c>
      <c r="I283" s="134">
        <v>7370</v>
      </c>
    </row>
    <row r="284" spans="1:9" ht="38.25" customHeight="1" x14ac:dyDescent="0.2">
      <c r="A284" s="221"/>
      <c r="B284" s="166" t="s">
        <v>67</v>
      </c>
      <c r="C284" s="166" t="s">
        <v>7</v>
      </c>
      <c r="D284" s="171"/>
      <c r="E284" s="171"/>
      <c r="F284" s="166" t="s">
        <v>2</v>
      </c>
      <c r="G284" s="142">
        <v>78755.100000000006</v>
      </c>
      <c r="H284" s="128" t="s">
        <v>201</v>
      </c>
      <c r="I284" s="134">
        <v>1650</v>
      </c>
    </row>
    <row r="285" spans="1:9" ht="13.5" customHeight="1" x14ac:dyDescent="0.2">
      <c r="A285" s="221"/>
      <c r="B285" s="166" t="s">
        <v>67</v>
      </c>
      <c r="C285" s="166" t="s">
        <v>7</v>
      </c>
      <c r="D285" s="171"/>
      <c r="E285" s="171"/>
      <c r="F285" s="166"/>
      <c r="G285" s="142"/>
      <c r="H285" s="159" t="s">
        <v>295</v>
      </c>
      <c r="I285" s="147">
        <v>98</v>
      </c>
    </row>
    <row r="286" spans="1:9" ht="15" customHeight="1" x14ac:dyDescent="0.2">
      <c r="A286" s="222"/>
      <c r="B286" s="166" t="s">
        <v>67</v>
      </c>
      <c r="C286" s="166" t="s">
        <v>7</v>
      </c>
      <c r="D286" s="171"/>
      <c r="E286" s="171"/>
      <c r="F286" s="166"/>
      <c r="G286" s="142"/>
      <c r="H286" s="159"/>
      <c r="I286" s="147"/>
    </row>
    <row r="287" spans="1:9" ht="35.25" customHeight="1" x14ac:dyDescent="0.2">
      <c r="A287" s="220" t="s">
        <v>545</v>
      </c>
      <c r="B287" s="166" t="s">
        <v>194</v>
      </c>
      <c r="C287" s="166" t="s">
        <v>7</v>
      </c>
      <c r="D287" s="171" t="s">
        <v>535</v>
      </c>
      <c r="E287" s="171" t="s">
        <v>536</v>
      </c>
      <c r="F287" s="131" t="s">
        <v>1</v>
      </c>
      <c r="G287" s="132">
        <v>2312.9</v>
      </c>
      <c r="H287" s="159" t="s">
        <v>154</v>
      </c>
      <c r="I287" s="147">
        <v>290</v>
      </c>
    </row>
    <row r="288" spans="1:9" ht="31.5" customHeight="1" x14ac:dyDescent="0.2">
      <c r="A288" s="221"/>
      <c r="B288" s="166" t="s">
        <v>68</v>
      </c>
      <c r="C288" s="166" t="s">
        <v>7</v>
      </c>
      <c r="D288" s="171"/>
      <c r="E288" s="171"/>
      <c r="F288" s="130" t="s">
        <v>2</v>
      </c>
      <c r="G288" s="138">
        <v>301.2</v>
      </c>
      <c r="H288" s="159"/>
      <c r="I288" s="147"/>
    </row>
    <row r="289" spans="1:12" ht="42" customHeight="1" x14ac:dyDescent="0.2">
      <c r="A289" s="222"/>
      <c r="B289" s="166" t="s">
        <v>68</v>
      </c>
      <c r="C289" s="166" t="s">
        <v>7</v>
      </c>
      <c r="D289" s="171"/>
      <c r="E289" s="171"/>
      <c r="F289" s="130" t="s">
        <v>3</v>
      </c>
      <c r="G289" s="138">
        <v>2011.7</v>
      </c>
      <c r="H289" s="51" t="s">
        <v>296</v>
      </c>
      <c r="I289" s="134">
        <v>0</v>
      </c>
    </row>
    <row r="290" spans="1:12" ht="81" customHeight="1" x14ac:dyDescent="0.2">
      <c r="A290" s="165" t="s">
        <v>138</v>
      </c>
      <c r="B290" s="166" t="s">
        <v>195</v>
      </c>
      <c r="C290" s="166" t="s">
        <v>7</v>
      </c>
      <c r="D290" s="171" t="s">
        <v>535</v>
      </c>
      <c r="E290" s="171" t="s">
        <v>536</v>
      </c>
      <c r="F290" s="131" t="s">
        <v>1</v>
      </c>
      <c r="G290" s="132">
        <v>166205.79999999999</v>
      </c>
      <c r="H290" s="51" t="s">
        <v>297</v>
      </c>
      <c r="I290" s="134">
        <v>60</v>
      </c>
    </row>
    <row r="291" spans="1:12" ht="99" customHeight="1" x14ac:dyDescent="0.2">
      <c r="A291" s="165"/>
      <c r="B291" s="166" t="s">
        <v>69</v>
      </c>
      <c r="C291" s="166" t="s">
        <v>7</v>
      </c>
      <c r="D291" s="171"/>
      <c r="E291" s="171"/>
      <c r="F291" s="130" t="s">
        <v>2</v>
      </c>
      <c r="G291" s="138">
        <v>166205.79999999999</v>
      </c>
      <c r="H291" s="51" t="s">
        <v>298</v>
      </c>
      <c r="I291" s="134">
        <v>5</v>
      </c>
    </row>
    <row r="292" spans="1:12" ht="61.5" customHeight="1" x14ac:dyDescent="0.2">
      <c r="A292" s="165" t="s">
        <v>139</v>
      </c>
      <c r="B292" s="166" t="s">
        <v>196</v>
      </c>
      <c r="C292" s="166" t="s">
        <v>7</v>
      </c>
      <c r="D292" s="171" t="s">
        <v>535</v>
      </c>
      <c r="E292" s="171" t="s">
        <v>536</v>
      </c>
      <c r="F292" s="131" t="s">
        <v>1</v>
      </c>
      <c r="G292" s="132">
        <v>2457.5</v>
      </c>
      <c r="H292" s="51" t="s">
        <v>293</v>
      </c>
      <c r="I292" s="134">
        <v>100</v>
      </c>
    </row>
    <row r="293" spans="1:12" ht="78" customHeight="1" x14ac:dyDescent="0.2">
      <c r="A293" s="165"/>
      <c r="B293" s="166" t="s">
        <v>70</v>
      </c>
      <c r="C293" s="166" t="s">
        <v>7</v>
      </c>
      <c r="D293" s="171"/>
      <c r="E293" s="171"/>
      <c r="F293" s="130" t="s">
        <v>2</v>
      </c>
      <c r="G293" s="138">
        <v>2457.5</v>
      </c>
      <c r="H293" s="51" t="s">
        <v>294</v>
      </c>
      <c r="I293" s="134">
        <v>100</v>
      </c>
    </row>
    <row r="294" spans="1:12" ht="69.75" customHeight="1" x14ac:dyDescent="0.2">
      <c r="A294" s="182" t="s">
        <v>546</v>
      </c>
      <c r="B294" s="218" t="s">
        <v>281</v>
      </c>
      <c r="C294" s="166" t="s">
        <v>7</v>
      </c>
      <c r="D294" s="171" t="s">
        <v>535</v>
      </c>
      <c r="E294" s="171" t="s">
        <v>536</v>
      </c>
      <c r="F294" s="131" t="s">
        <v>1</v>
      </c>
      <c r="G294" s="132">
        <v>255</v>
      </c>
      <c r="H294" s="51" t="s">
        <v>299</v>
      </c>
      <c r="I294" s="127">
        <v>27</v>
      </c>
      <c r="K294" s="176"/>
      <c r="L294" s="176"/>
    </row>
    <row r="295" spans="1:12" ht="97.5" customHeight="1" x14ac:dyDescent="0.2">
      <c r="A295" s="184"/>
      <c r="B295" s="218"/>
      <c r="C295" s="166" t="s">
        <v>7</v>
      </c>
      <c r="D295" s="171"/>
      <c r="E295" s="171"/>
      <c r="F295" s="130" t="s">
        <v>2</v>
      </c>
      <c r="G295" s="138">
        <v>255</v>
      </c>
      <c r="H295" s="51" t="s">
        <v>300</v>
      </c>
      <c r="I295" s="127">
        <v>16.8</v>
      </c>
      <c r="K295" s="176"/>
      <c r="L295" s="176"/>
    </row>
    <row r="296" spans="1:12" s="2" customFormat="1" ht="81" customHeight="1" x14ac:dyDescent="0.2">
      <c r="A296" s="182" t="s">
        <v>547</v>
      </c>
      <c r="B296" s="199" t="s">
        <v>509</v>
      </c>
      <c r="C296" s="169" t="s">
        <v>7</v>
      </c>
      <c r="D296" s="215" t="s">
        <v>534</v>
      </c>
      <c r="E296" s="215" t="s">
        <v>536</v>
      </c>
      <c r="F296" s="130" t="s">
        <v>1</v>
      </c>
      <c r="G296" s="132">
        <v>246213.2</v>
      </c>
      <c r="H296" s="51" t="s">
        <v>502</v>
      </c>
      <c r="I296" s="127">
        <v>22</v>
      </c>
    </row>
    <row r="297" spans="1:12" s="2" customFormat="1" ht="52.5" customHeight="1" x14ac:dyDescent="0.2">
      <c r="A297" s="183"/>
      <c r="B297" s="214"/>
      <c r="C297" s="185"/>
      <c r="D297" s="216"/>
      <c r="E297" s="216"/>
      <c r="F297" s="130" t="s">
        <v>2</v>
      </c>
      <c r="G297" s="138">
        <v>246213.2</v>
      </c>
      <c r="H297" s="177" t="s">
        <v>514</v>
      </c>
      <c r="I297" s="150">
        <v>100</v>
      </c>
    </row>
    <row r="298" spans="1:12" s="2" customFormat="1" ht="43.5" customHeight="1" x14ac:dyDescent="0.2">
      <c r="A298" s="184"/>
      <c r="B298" s="200"/>
      <c r="C298" s="170"/>
      <c r="D298" s="217"/>
      <c r="E298" s="217"/>
      <c r="F298" s="130" t="s">
        <v>3</v>
      </c>
      <c r="G298" s="138">
        <v>0</v>
      </c>
      <c r="H298" s="178"/>
      <c r="I298" s="152"/>
    </row>
    <row r="299" spans="1:12" s="2" customFormat="1" ht="114" customHeight="1" x14ac:dyDescent="0.2">
      <c r="A299" s="182" t="s">
        <v>557</v>
      </c>
      <c r="B299" s="169" t="s">
        <v>558</v>
      </c>
      <c r="C299" s="169" t="s">
        <v>7</v>
      </c>
      <c r="D299" s="152" t="s">
        <v>535</v>
      </c>
      <c r="E299" s="152" t="s">
        <v>536</v>
      </c>
      <c r="F299" s="130" t="s">
        <v>1</v>
      </c>
      <c r="G299" s="132">
        <v>27134.799999999999</v>
      </c>
      <c r="H299" s="51" t="s">
        <v>679</v>
      </c>
      <c r="I299" s="127">
        <v>22</v>
      </c>
    </row>
    <row r="300" spans="1:12" s="2" customFormat="1" ht="43.5" customHeight="1" x14ac:dyDescent="0.2">
      <c r="A300" s="183"/>
      <c r="B300" s="185"/>
      <c r="C300" s="185"/>
      <c r="D300" s="171"/>
      <c r="E300" s="171"/>
      <c r="F300" s="130" t="s">
        <v>2</v>
      </c>
      <c r="G300" s="138">
        <v>27134.799999999999</v>
      </c>
      <c r="H300" s="177" t="s">
        <v>678</v>
      </c>
      <c r="I300" s="150">
        <v>100</v>
      </c>
    </row>
    <row r="301" spans="1:12" s="2" customFormat="1" ht="43.5" customHeight="1" x14ac:dyDescent="0.2">
      <c r="A301" s="184"/>
      <c r="B301" s="170"/>
      <c r="C301" s="170"/>
      <c r="D301" s="171"/>
      <c r="E301" s="171"/>
      <c r="F301" s="130" t="s">
        <v>3</v>
      </c>
      <c r="G301" s="138">
        <v>0</v>
      </c>
      <c r="H301" s="178"/>
      <c r="I301" s="152"/>
    </row>
    <row r="302" spans="1:12" s="2" customFormat="1" ht="68.25" customHeight="1" x14ac:dyDescent="0.2">
      <c r="A302" s="182" t="s">
        <v>559</v>
      </c>
      <c r="B302" s="169" t="s">
        <v>673</v>
      </c>
      <c r="C302" s="169" t="s">
        <v>7</v>
      </c>
      <c r="D302" s="152" t="s">
        <v>535</v>
      </c>
      <c r="E302" s="152" t="s">
        <v>536</v>
      </c>
      <c r="F302" s="130" t="s">
        <v>1</v>
      </c>
      <c r="G302" s="132">
        <v>408503.8</v>
      </c>
      <c r="H302" s="51" t="s">
        <v>680</v>
      </c>
      <c r="I302" s="127">
        <v>15</v>
      </c>
    </row>
    <row r="303" spans="1:12" s="2" customFormat="1" ht="43.5" customHeight="1" x14ac:dyDescent="0.2">
      <c r="A303" s="183"/>
      <c r="B303" s="185"/>
      <c r="C303" s="185"/>
      <c r="D303" s="171"/>
      <c r="E303" s="171"/>
      <c r="F303" s="130" t="s">
        <v>2</v>
      </c>
      <c r="G303" s="138">
        <v>408503.8</v>
      </c>
      <c r="H303" s="177" t="s">
        <v>681</v>
      </c>
      <c r="I303" s="150">
        <v>100</v>
      </c>
    </row>
    <row r="304" spans="1:12" s="2" customFormat="1" ht="43.5" customHeight="1" x14ac:dyDescent="0.2">
      <c r="A304" s="184"/>
      <c r="B304" s="170"/>
      <c r="C304" s="170"/>
      <c r="D304" s="171"/>
      <c r="E304" s="171"/>
      <c r="F304" s="130" t="s">
        <v>3</v>
      </c>
      <c r="G304" s="138">
        <v>0</v>
      </c>
      <c r="H304" s="178"/>
      <c r="I304" s="152"/>
    </row>
    <row r="305" spans="1:9" s="2" customFormat="1" ht="15.75" customHeight="1" x14ac:dyDescent="0.2">
      <c r="A305" s="182" t="s">
        <v>548</v>
      </c>
      <c r="B305" s="201" t="s">
        <v>238</v>
      </c>
      <c r="C305" s="169" t="s">
        <v>0</v>
      </c>
      <c r="D305" s="215" t="s">
        <v>85</v>
      </c>
      <c r="E305" s="215" t="s">
        <v>85</v>
      </c>
      <c r="F305" s="131" t="s">
        <v>1</v>
      </c>
      <c r="G305" s="132">
        <v>296472.2</v>
      </c>
      <c r="H305" s="157" t="s">
        <v>85</v>
      </c>
      <c r="I305" s="157" t="s">
        <v>85</v>
      </c>
    </row>
    <row r="306" spans="1:9" s="2" customFormat="1" ht="15.75" customHeight="1" x14ac:dyDescent="0.2">
      <c r="A306" s="183"/>
      <c r="B306" s="202"/>
      <c r="C306" s="185"/>
      <c r="D306" s="216"/>
      <c r="E306" s="216"/>
      <c r="F306" s="130" t="s">
        <v>2</v>
      </c>
      <c r="G306" s="138">
        <v>0</v>
      </c>
      <c r="H306" s="158"/>
      <c r="I306" s="158"/>
    </row>
    <row r="307" spans="1:9" s="2" customFormat="1" ht="15.75" customHeight="1" x14ac:dyDescent="0.2">
      <c r="A307" s="183"/>
      <c r="B307" s="202"/>
      <c r="C307" s="185"/>
      <c r="D307" s="216"/>
      <c r="E307" s="216"/>
      <c r="F307" s="130" t="s">
        <v>3</v>
      </c>
      <c r="G307" s="138">
        <v>296472.2</v>
      </c>
      <c r="H307" s="158"/>
      <c r="I307" s="158"/>
    </row>
    <row r="308" spans="1:9" s="2" customFormat="1" ht="20.25" customHeight="1" x14ac:dyDescent="0.25">
      <c r="A308" s="183"/>
      <c r="B308" s="202"/>
      <c r="C308" s="170"/>
      <c r="D308" s="216"/>
      <c r="E308" s="216"/>
      <c r="F308" s="111" t="s">
        <v>5</v>
      </c>
      <c r="G308" s="138">
        <v>0</v>
      </c>
      <c r="H308" s="158"/>
      <c r="I308" s="158"/>
    </row>
    <row r="309" spans="1:9" ht="19.5" customHeight="1" x14ac:dyDescent="0.2">
      <c r="A309" s="183"/>
      <c r="B309" s="202"/>
      <c r="C309" s="166" t="s">
        <v>7</v>
      </c>
      <c r="D309" s="215" t="s">
        <v>511</v>
      </c>
      <c r="E309" s="215" t="s">
        <v>511</v>
      </c>
      <c r="F309" s="131" t="s">
        <v>1</v>
      </c>
      <c r="G309" s="132">
        <v>296472.2</v>
      </c>
      <c r="H309" s="158"/>
      <c r="I309" s="158"/>
    </row>
    <row r="310" spans="1:9" ht="19.5" customHeight="1" x14ac:dyDescent="0.2">
      <c r="A310" s="183"/>
      <c r="B310" s="202"/>
      <c r="C310" s="166" t="s">
        <v>7</v>
      </c>
      <c r="D310" s="216"/>
      <c r="E310" s="216"/>
      <c r="F310" s="130" t="s">
        <v>2</v>
      </c>
      <c r="G310" s="138">
        <v>0</v>
      </c>
      <c r="H310" s="158"/>
      <c r="I310" s="158"/>
    </row>
    <row r="311" spans="1:9" ht="19.5" customHeight="1" x14ac:dyDescent="0.2">
      <c r="A311" s="183"/>
      <c r="B311" s="202"/>
      <c r="C311" s="166" t="s">
        <v>7</v>
      </c>
      <c r="D311" s="217"/>
      <c r="E311" s="217"/>
      <c r="F311" s="130" t="s">
        <v>3</v>
      </c>
      <c r="G311" s="138">
        <v>296472.2</v>
      </c>
      <c r="H311" s="158"/>
      <c r="I311" s="158"/>
    </row>
    <row r="312" spans="1:9" ht="25.5" customHeight="1" x14ac:dyDescent="0.2">
      <c r="A312" s="165" t="s">
        <v>549</v>
      </c>
      <c r="B312" s="224" t="s">
        <v>275</v>
      </c>
      <c r="C312" s="166" t="s">
        <v>7</v>
      </c>
      <c r="D312" s="152" t="s">
        <v>535</v>
      </c>
      <c r="E312" s="152" t="s">
        <v>536</v>
      </c>
      <c r="F312" s="131" t="s">
        <v>1</v>
      </c>
      <c r="G312" s="132">
        <v>296472.2</v>
      </c>
      <c r="H312" s="159" t="s">
        <v>264</v>
      </c>
      <c r="I312" s="147">
        <v>13</v>
      </c>
    </row>
    <row r="313" spans="1:9" ht="41.25" customHeight="1" x14ac:dyDescent="0.2">
      <c r="A313" s="165"/>
      <c r="B313" s="224"/>
      <c r="C313" s="166" t="s">
        <v>7</v>
      </c>
      <c r="D313" s="171"/>
      <c r="E313" s="171"/>
      <c r="F313" s="130" t="s">
        <v>2</v>
      </c>
      <c r="G313" s="138">
        <v>0</v>
      </c>
      <c r="H313" s="159"/>
      <c r="I313" s="147"/>
    </row>
    <row r="314" spans="1:9" ht="62.25" customHeight="1" x14ac:dyDescent="0.2">
      <c r="A314" s="165"/>
      <c r="B314" s="224"/>
      <c r="C314" s="166" t="s">
        <v>7</v>
      </c>
      <c r="D314" s="171"/>
      <c r="E314" s="171"/>
      <c r="F314" s="130" t="s">
        <v>3</v>
      </c>
      <c r="G314" s="138">
        <v>296472.2</v>
      </c>
      <c r="H314" s="51" t="s">
        <v>290</v>
      </c>
      <c r="I314" s="134">
        <v>100</v>
      </c>
    </row>
    <row r="315" spans="1:9" ht="22.5" customHeight="1" x14ac:dyDescent="0.2">
      <c r="A315" s="165" t="s">
        <v>550</v>
      </c>
      <c r="B315" s="223" t="s">
        <v>239</v>
      </c>
      <c r="C315" s="166" t="s">
        <v>7</v>
      </c>
      <c r="D315" s="171" t="s">
        <v>84</v>
      </c>
      <c r="E315" s="171" t="s">
        <v>85</v>
      </c>
      <c r="F315" s="131" t="s">
        <v>1</v>
      </c>
      <c r="G315" s="132">
        <v>167515.5</v>
      </c>
      <c r="H315" s="146" t="s">
        <v>85</v>
      </c>
      <c r="I315" s="146" t="s">
        <v>85</v>
      </c>
    </row>
    <row r="316" spans="1:9" ht="18" customHeight="1" x14ac:dyDescent="0.2">
      <c r="A316" s="165"/>
      <c r="B316" s="223"/>
      <c r="C316" s="166" t="s">
        <v>7</v>
      </c>
      <c r="D316" s="171"/>
      <c r="E316" s="171"/>
      <c r="F316" s="130" t="s">
        <v>2</v>
      </c>
      <c r="G316" s="112">
        <v>0</v>
      </c>
      <c r="H316" s="146"/>
      <c r="I316" s="146"/>
    </row>
    <row r="317" spans="1:9" ht="34.5" customHeight="1" x14ac:dyDescent="0.2">
      <c r="A317" s="165"/>
      <c r="B317" s="223"/>
      <c r="C317" s="166" t="s">
        <v>7</v>
      </c>
      <c r="D317" s="171"/>
      <c r="E317" s="171"/>
      <c r="F317" s="130" t="s">
        <v>3</v>
      </c>
      <c r="G317" s="112">
        <v>167515.5</v>
      </c>
      <c r="H317" s="146"/>
      <c r="I317" s="146"/>
    </row>
    <row r="318" spans="1:9" ht="17.25" customHeight="1" x14ac:dyDescent="0.2">
      <c r="A318" s="165" t="s">
        <v>551</v>
      </c>
      <c r="B318" s="218" t="s">
        <v>276</v>
      </c>
      <c r="C318" s="166" t="s">
        <v>7</v>
      </c>
      <c r="D318" s="171" t="s">
        <v>535</v>
      </c>
      <c r="E318" s="171" t="s">
        <v>536</v>
      </c>
      <c r="F318" s="131" t="s">
        <v>1</v>
      </c>
      <c r="G318" s="132">
        <v>167515.5</v>
      </c>
      <c r="H318" s="159" t="s">
        <v>264</v>
      </c>
      <c r="I318" s="147">
        <v>30</v>
      </c>
    </row>
    <row r="319" spans="1:9" ht="43.5" customHeight="1" x14ac:dyDescent="0.2">
      <c r="A319" s="165"/>
      <c r="B319" s="218"/>
      <c r="C319" s="166" t="s">
        <v>7</v>
      </c>
      <c r="D319" s="171"/>
      <c r="E319" s="171"/>
      <c r="F319" s="130" t="s">
        <v>2</v>
      </c>
      <c r="G319" s="112">
        <v>0</v>
      </c>
      <c r="H319" s="159"/>
      <c r="I319" s="147"/>
    </row>
    <row r="320" spans="1:9" ht="69.75" customHeight="1" x14ac:dyDescent="0.2">
      <c r="A320" s="165"/>
      <c r="B320" s="218"/>
      <c r="C320" s="166" t="s">
        <v>7</v>
      </c>
      <c r="D320" s="171"/>
      <c r="E320" s="171"/>
      <c r="F320" s="130" t="s">
        <v>3</v>
      </c>
      <c r="G320" s="112">
        <v>167515.5</v>
      </c>
      <c r="H320" s="51" t="s">
        <v>290</v>
      </c>
      <c r="I320" s="134">
        <v>100</v>
      </c>
    </row>
    <row r="321" spans="1:9" ht="42" customHeight="1" x14ac:dyDescent="0.2">
      <c r="A321" s="165" t="s">
        <v>540</v>
      </c>
      <c r="B321" s="172" t="s">
        <v>227</v>
      </c>
      <c r="C321" s="166" t="s">
        <v>9</v>
      </c>
      <c r="D321" s="186" t="s">
        <v>85</v>
      </c>
      <c r="E321" s="186" t="s">
        <v>85</v>
      </c>
      <c r="F321" s="131" t="s">
        <v>1</v>
      </c>
      <c r="G321" s="113">
        <v>850814.2</v>
      </c>
      <c r="H321" s="146" t="s">
        <v>85</v>
      </c>
      <c r="I321" s="146" t="s">
        <v>85</v>
      </c>
    </row>
    <row r="322" spans="1:9" ht="74.25" customHeight="1" x14ac:dyDescent="0.2">
      <c r="A322" s="165"/>
      <c r="B322" s="172" t="s">
        <v>71</v>
      </c>
      <c r="C322" s="166" t="s">
        <v>9</v>
      </c>
      <c r="D322" s="186"/>
      <c r="E322" s="186"/>
      <c r="F322" s="130" t="s">
        <v>2</v>
      </c>
      <c r="G322" s="138">
        <v>850814.2</v>
      </c>
      <c r="H322" s="146"/>
      <c r="I322" s="146"/>
    </row>
    <row r="323" spans="1:9" ht="53.25" customHeight="1" x14ac:dyDescent="0.2">
      <c r="A323" s="182" t="s">
        <v>525</v>
      </c>
      <c r="B323" s="169" t="s">
        <v>197</v>
      </c>
      <c r="C323" s="269" t="s">
        <v>9</v>
      </c>
      <c r="D323" s="150" t="s">
        <v>535</v>
      </c>
      <c r="E323" s="150" t="s">
        <v>536</v>
      </c>
      <c r="F323" s="201" t="s">
        <v>1</v>
      </c>
      <c r="G323" s="228">
        <v>850814.2</v>
      </c>
      <c r="H323" s="270" t="s">
        <v>682</v>
      </c>
      <c r="I323" s="136">
        <v>2</v>
      </c>
    </row>
    <row r="324" spans="1:9" ht="45" customHeight="1" x14ac:dyDescent="0.2">
      <c r="A324" s="183"/>
      <c r="B324" s="185"/>
      <c r="C324" s="271"/>
      <c r="D324" s="151"/>
      <c r="E324" s="151"/>
      <c r="F324" s="203"/>
      <c r="G324" s="230"/>
      <c r="H324" s="177" t="s">
        <v>683</v>
      </c>
      <c r="I324" s="163">
        <v>7</v>
      </c>
    </row>
    <row r="325" spans="1:9" ht="25.5" customHeight="1" x14ac:dyDescent="0.2">
      <c r="A325" s="183"/>
      <c r="B325" s="185"/>
      <c r="C325" s="271"/>
      <c r="D325" s="151"/>
      <c r="E325" s="151"/>
      <c r="F325" s="169" t="s">
        <v>2</v>
      </c>
      <c r="G325" s="173">
        <v>850814.2</v>
      </c>
      <c r="H325" s="179"/>
      <c r="I325" s="180"/>
    </row>
    <row r="326" spans="1:9" ht="25.5" customHeight="1" x14ac:dyDescent="0.2">
      <c r="A326" s="184"/>
      <c r="B326" s="170"/>
      <c r="C326" s="272"/>
      <c r="D326" s="152"/>
      <c r="E326" s="152"/>
      <c r="F326" s="170"/>
      <c r="G326" s="174"/>
      <c r="H326" s="178"/>
      <c r="I326" s="164"/>
    </row>
    <row r="327" spans="1:9" ht="20.25" customHeight="1" x14ac:dyDescent="0.2">
      <c r="A327" s="182" t="s">
        <v>560</v>
      </c>
      <c r="B327" s="201" t="s">
        <v>568</v>
      </c>
      <c r="C327" s="219" t="s">
        <v>7</v>
      </c>
      <c r="D327" s="150" t="s">
        <v>535</v>
      </c>
      <c r="E327" s="150" t="s">
        <v>536</v>
      </c>
      <c r="F327" s="133" t="s">
        <v>1</v>
      </c>
      <c r="G327" s="113">
        <v>2022802.8</v>
      </c>
      <c r="H327" s="154" t="s">
        <v>85</v>
      </c>
      <c r="I327" s="154" t="s">
        <v>85</v>
      </c>
    </row>
    <row r="328" spans="1:9" ht="20.25" customHeight="1" x14ac:dyDescent="0.2">
      <c r="A328" s="183"/>
      <c r="B328" s="202"/>
      <c r="C328" s="219"/>
      <c r="D328" s="151"/>
      <c r="E328" s="151"/>
      <c r="F328" s="130" t="s">
        <v>2</v>
      </c>
      <c r="G328" s="125">
        <v>105185.8</v>
      </c>
      <c r="H328" s="155"/>
      <c r="I328" s="155"/>
    </row>
    <row r="329" spans="1:9" ht="20.25" customHeight="1" x14ac:dyDescent="0.2">
      <c r="A329" s="183"/>
      <c r="B329" s="202"/>
      <c r="C329" s="219"/>
      <c r="D329" s="151"/>
      <c r="E329" s="151"/>
      <c r="F329" s="130" t="s">
        <v>3</v>
      </c>
      <c r="G329" s="125">
        <v>1917617</v>
      </c>
      <c r="H329" s="156"/>
      <c r="I329" s="156"/>
    </row>
    <row r="330" spans="1:9" ht="51" customHeight="1" x14ac:dyDescent="0.2">
      <c r="A330" s="165" t="s">
        <v>561</v>
      </c>
      <c r="B330" s="166" t="s">
        <v>562</v>
      </c>
      <c r="C330" s="219" t="s">
        <v>7</v>
      </c>
      <c r="D330" s="231" t="s">
        <v>535</v>
      </c>
      <c r="E330" s="150" t="s">
        <v>536</v>
      </c>
      <c r="F330" s="201" t="s">
        <v>1</v>
      </c>
      <c r="G330" s="228">
        <v>1471802.8</v>
      </c>
      <c r="H330" s="270" t="s">
        <v>264</v>
      </c>
      <c r="I330" s="137">
        <v>595</v>
      </c>
    </row>
    <row r="331" spans="1:9" ht="51" customHeight="1" x14ac:dyDescent="0.2">
      <c r="A331" s="165"/>
      <c r="B331" s="166"/>
      <c r="C331" s="219"/>
      <c r="D331" s="232"/>
      <c r="E331" s="151"/>
      <c r="F331" s="202"/>
      <c r="G331" s="229"/>
      <c r="H331" s="270" t="s">
        <v>666</v>
      </c>
      <c r="I331" s="137">
        <v>65</v>
      </c>
    </row>
    <row r="332" spans="1:9" ht="51" customHeight="1" x14ac:dyDescent="0.2">
      <c r="A332" s="165"/>
      <c r="B332" s="166"/>
      <c r="C332" s="219"/>
      <c r="D332" s="151"/>
      <c r="E332" s="151"/>
      <c r="F332" s="202"/>
      <c r="G332" s="229"/>
      <c r="H332" s="270" t="s">
        <v>685</v>
      </c>
      <c r="I332" s="137">
        <v>11</v>
      </c>
    </row>
    <row r="333" spans="1:9" ht="51" customHeight="1" x14ac:dyDescent="0.2">
      <c r="A333" s="165"/>
      <c r="B333" s="166"/>
      <c r="C333" s="219"/>
      <c r="D333" s="151"/>
      <c r="E333" s="151"/>
      <c r="F333" s="203"/>
      <c r="G333" s="230"/>
      <c r="H333" s="51" t="s">
        <v>664</v>
      </c>
      <c r="I333" s="137">
        <v>100</v>
      </c>
    </row>
    <row r="334" spans="1:9" ht="51" customHeight="1" x14ac:dyDescent="0.2">
      <c r="A334" s="165"/>
      <c r="B334" s="166"/>
      <c r="C334" s="219"/>
      <c r="D334" s="151"/>
      <c r="E334" s="151"/>
      <c r="F334" s="130" t="s">
        <v>2</v>
      </c>
      <c r="G334" s="125">
        <v>76533.8</v>
      </c>
      <c r="H334" s="177" t="s">
        <v>292</v>
      </c>
      <c r="I334" s="163">
        <v>0</v>
      </c>
    </row>
    <row r="335" spans="1:9" ht="51" customHeight="1" x14ac:dyDescent="0.2">
      <c r="A335" s="165"/>
      <c r="B335" s="166"/>
      <c r="C335" s="219"/>
      <c r="D335" s="152"/>
      <c r="E335" s="152"/>
      <c r="F335" s="130" t="s">
        <v>3</v>
      </c>
      <c r="G335" s="125">
        <v>1395269</v>
      </c>
      <c r="H335" s="178"/>
      <c r="I335" s="164"/>
    </row>
    <row r="336" spans="1:9" ht="51" customHeight="1" x14ac:dyDescent="0.2">
      <c r="A336" s="165" t="s">
        <v>564</v>
      </c>
      <c r="B336" s="169" t="s">
        <v>563</v>
      </c>
      <c r="C336" s="219" t="s">
        <v>7</v>
      </c>
      <c r="D336" s="150" t="s">
        <v>535</v>
      </c>
      <c r="E336" s="150" t="s">
        <v>536</v>
      </c>
      <c r="F336" s="133" t="s">
        <v>1</v>
      </c>
      <c r="G336" s="113">
        <v>7000</v>
      </c>
      <c r="H336" s="159" t="s">
        <v>667</v>
      </c>
      <c r="I336" s="163">
        <v>2</v>
      </c>
    </row>
    <row r="337" spans="1:9" ht="51" customHeight="1" x14ac:dyDescent="0.2">
      <c r="A337" s="165"/>
      <c r="B337" s="185"/>
      <c r="C337" s="219"/>
      <c r="D337" s="151"/>
      <c r="E337" s="151"/>
      <c r="F337" s="130" t="s">
        <v>2</v>
      </c>
      <c r="G337" s="125">
        <v>364</v>
      </c>
      <c r="H337" s="159"/>
      <c r="I337" s="164"/>
    </row>
    <row r="338" spans="1:9" ht="51" customHeight="1" x14ac:dyDescent="0.2">
      <c r="A338" s="165"/>
      <c r="B338" s="170"/>
      <c r="C338" s="219"/>
      <c r="D338" s="151"/>
      <c r="E338" s="151"/>
      <c r="F338" s="130" t="s">
        <v>3</v>
      </c>
      <c r="G338" s="125">
        <v>6636</v>
      </c>
      <c r="H338" s="51" t="s">
        <v>668</v>
      </c>
      <c r="I338" s="137">
        <v>100</v>
      </c>
    </row>
    <row r="339" spans="1:9" ht="51" customHeight="1" x14ac:dyDescent="0.2">
      <c r="A339" s="165" t="s">
        <v>565</v>
      </c>
      <c r="B339" s="169" t="s">
        <v>558</v>
      </c>
      <c r="C339" s="219" t="s">
        <v>7</v>
      </c>
      <c r="D339" s="150" t="s">
        <v>535</v>
      </c>
      <c r="E339" s="150" t="s">
        <v>536</v>
      </c>
      <c r="F339" s="133" t="s">
        <v>1</v>
      </c>
      <c r="G339" s="113">
        <v>48100</v>
      </c>
      <c r="H339" s="159" t="s">
        <v>669</v>
      </c>
      <c r="I339" s="163">
        <v>37</v>
      </c>
    </row>
    <row r="340" spans="1:9" ht="51" customHeight="1" x14ac:dyDescent="0.2">
      <c r="A340" s="165"/>
      <c r="B340" s="185"/>
      <c r="C340" s="219"/>
      <c r="D340" s="151"/>
      <c r="E340" s="151"/>
      <c r="F340" s="130" t="s">
        <v>2</v>
      </c>
      <c r="G340" s="125">
        <v>2501.1999999999998</v>
      </c>
      <c r="H340" s="159"/>
      <c r="I340" s="164"/>
    </row>
    <row r="341" spans="1:9" ht="51" customHeight="1" x14ac:dyDescent="0.2">
      <c r="A341" s="165"/>
      <c r="B341" s="170"/>
      <c r="C341" s="219"/>
      <c r="D341" s="151"/>
      <c r="E341" s="151"/>
      <c r="F341" s="130" t="s">
        <v>3</v>
      </c>
      <c r="G341" s="125">
        <v>45598.8</v>
      </c>
      <c r="H341" s="51" t="s">
        <v>290</v>
      </c>
      <c r="I341" s="137">
        <v>100</v>
      </c>
    </row>
    <row r="342" spans="1:9" ht="51" customHeight="1" x14ac:dyDescent="0.2">
      <c r="A342" s="165" t="s">
        <v>566</v>
      </c>
      <c r="B342" s="169" t="s">
        <v>567</v>
      </c>
      <c r="C342" s="219" t="s">
        <v>7</v>
      </c>
      <c r="D342" s="150" t="s">
        <v>535</v>
      </c>
      <c r="E342" s="150" t="s">
        <v>536</v>
      </c>
      <c r="F342" s="133" t="s">
        <v>1</v>
      </c>
      <c r="G342" s="113">
        <v>495900</v>
      </c>
      <c r="H342" s="51" t="s">
        <v>663</v>
      </c>
      <c r="I342" s="137">
        <v>39</v>
      </c>
    </row>
    <row r="343" spans="1:9" ht="51" customHeight="1" x14ac:dyDescent="0.2">
      <c r="A343" s="165"/>
      <c r="B343" s="185"/>
      <c r="C343" s="219"/>
      <c r="D343" s="151"/>
      <c r="E343" s="151"/>
      <c r="F343" s="130" t="s">
        <v>2</v>
      </c>
      <c r="G343" s="125">
        <v>25786.799999999999</v>
      </c>
      <c r="H343" s="177" t="s">
        <v>670</v>
      </c>
      <c r="I343" s="163">
        <v>100</v>
      </c>
    </row>
    <row r="344" spans="1:9" ht="51" customHeight="1" x14ac:dyDescent="0.2">
      <c r="A344" s="165"/>
      <c r="B344" s="170"/>
      <c r="C344" s="219"/>
      <c r="D344" s="151"/>
      <c r="E344" s="151"/>
      <c r="F344" s="130" t="s">
        <v>3</v>
      </c>
      <c r="G344" s="125">
        <v>470113.2</v>
      </c>
      <c r="H344" s="178"/>
      <c r="I344" s="164"/>
    </row>
    <row r="345" spans="1:9" s="3" customFormat="1" ht="19.5" customHeight="1" x14ac:dyDescent="0.2">
      <c r="A345" s="196" t="s">
        <v>140</v>
      </c>
      <c r="B345" s="172" t="s">
        <v>228</v>
      </c>
      <c r="C345" s="172" t="s">
        <v>0</v>
      </c>
      <c r="D345" s="181" t="s">
        <v>84</v>
      </c>
      <c r="E345" s="181" t="s">
        <v>84</v>
      </c>
      <c r="F345" s="131" t="s">
        <v>1</v>
      </c>
      <c r="G345" s="132">
        <v>45768252.100000009</v>
      </c>
      <c r="H345" s="153" t="s">
        <v>85</v>
      </c>
      <c r="I345" s="153" t="s">
        <v>85</v>
      </c>
    </row>
    <row r="346" spans="1:9" s="3" customFormat="1" ht="19.5" customHeight="1" x14ac:dyDescent="0.2">
      <c r="A346" s="196"/>
      <c r="B346" s="172" t="s">
        <v>73</v>
      </c>
      <c r="C346" s="172" t="s">
        <v>0</v>
      </c>
      <c r="D346" s="181"/>
      <c r="E346" s="181"/>
      <c r="F346" s="131" t="s">
        <v>2</v>
      </c>
      <c r="G346" s="132">
        <v>17431377.200000003</v>
      </c>
      <c r="H346" s="153"/>
      <c r="I346" s="153"/>
    </row>
    <row r="347" spans="1:9" s="3" customFormat="1" ht="19.5" customHeight="1" x14ac:dyDescent="0.2">
      <c r="A347" s="196"/>
      <c r="B347" s="172" t="s">
        <v>73</v>
      </c>
      <c r="C347" s="172" t="s">
        <v>0</v>
      </c>
      <c r="D347" s="181"/>
      <c r="E347" s="181"/>
      <c r="F347" s="131" t="s">
        <v>5</v>
      </c>
      <c r="G347" s="132">
        <v>28336874.900000002</v>
      </c>
      <c r="H347" s="153"/>
      <c r="I347" s="153"/>
    </row>
    <row r="348" spans="1:9" s="3" customFormat="1" ht="21.75" customHeight="1" x14ac:dyDescent="0.2">
      <c r="A348" s="196"/>
      <c r="B348" s="172" t="s">
        <v>73</v>
      </c>
      <c r="C348" s="172" t="s">
        <v>6</v>
      </c>
      <c r="D348" s="181" t="s">
        <v>84</v>
      </c>
      <c r="E348" s="181" t="s">
        <v>84</v>
      </c>
      <c r="F348" s="131" t="s">
        <v>1</v>
      </c>
      <c r="G348" s="132">
        <v>28336874.900000002</v>
      </c>
      <c r="H348" s="153"/>
      <c r="I348" s="153"/>
    </row>
    <row r="349" spans="1:9" s="3" customFormat="1" ht="19.5" customHeight="1" x14ac:dyDescent="0.2">
      <c r="A349" s="196"/>
      <c r="B349" s="172" t="s">
        <v>73</v>
      </c>
      <c r="C349" s="172" t="s">
        <v>6</v>
      </c>
      <c r="D349" s="181"/>
      <c r="E349" s="181"/>
      <c r="F349" s="131" t="s">
        <v>2</v>
      </c>
      <c r="G349" s="132">
        <v>0</v>
      </c>
      <c r="H349" s="153"/>
      <c r="I349" s="153"/>
    </row>
    <row r="350" spans="1:9" s="3" customFormat="1" ht="23.25" customHeight="1" x14ac:dyDescent="0.2">
      <c r="A350" s="196"/>
      <c r="B350" s="172" t="s">
        <v>73</v>
      </c>
      <c r="C350" s="172" t="s">
        <v>6</v>
      </c>
      <c r="D350" s="181"/>
      <c r="E350" s="181"/>
      <c r="F350" s="131" t="s">
        <v>5</v>
      </c>
      <c r="G350" s="132">
        <v>28336874.900000002</v>
      </c>
      <c r="H350" s="153"/>
      <c r="I350" s="153"/>
    </row>
    <row r="351" spans="1:9" s="3" customFormat="1" ht="21.75" customHeight="1" x14ac:dyDescent="0.2">
      <c r="A351" s="196"/>
      <c r="B351" s="172" t="s">
        <v>73</v>
      </c>
      <c r="C351" s="172" t="s">
        <v>7</v>
      </c>
      <c r="D351" s="181" t="s">
        <v>84</v>
      </c>
      <c r="E351" s="181" t="s">
        <v>84</v>
      </c>
      <c r="F351" s="131" t="s">
        <v>1</v>
      </c>
      <c r="G351" s="132">
        <v>17431377.200000003</v>
      </c>
      <c r="H351" s="153"/>
      <c r="I351" s="153"/>
    </row>
    <row r="352" spans="1:9" s="3" customFormat="1" ht="21.75" customHeight="1" x14ac:dyDescent="0.2">
      <c r="A352" s="196"/>
      <c r="B352" s="172" t="s">
        <v>73</v>
      </c>
      <c r="C352" s="172" t="s">
        <v>7</v>
      </c>
      <c r="D352" s="181"/>
      <c r="E352" s="181"/>
      <c r="F352" s="131" t="s">
        <v>2</v>
      </c>
      <c r="G352" s="132">
        <v>17431377.200000003</v>
      </c>
      <c r="H352" s="153"/>
      <c r="I352" s="153"/>
    </row>
    <row r="353" spans="1:9" ht="19.5" customHeight="1" x14ac:dyDescent="0.2">
      <c r="A353" s="165" t="s">
        <v>141</v>
      </c>
      <c r="B353" s="172" t="s">
        <v>229</v>
      </c>
      <c r="C353" s="166" t="s">
        <v>7</v>
      </c>
      <c r="D353" s="186" t="s">
        <v>84</v>
      </c>
      <c r="E353" s="186" t="s">
        <v>84</v>
      </c>
      <c r="F353" s="131" t="s">
        <v>1</v>
      </c>
      <c r="G353" s="132">
        <v>17431377.200000003</v>
      </c>
      <c r="H353" s="146" t="s">
        <v>85</v>
      </c>
      <c r="I353" s="146" t="s">
        <v>85</v>
      </c>
    </row>
    <row r="354" spans="1:9" ht="57" customHeight="1" x14ac:dyDescent="0.2">
      <c r="A354" s="165"/>
      <c r="B354" s="172" t="s">
        <v>74</v>
      </c>
      <c r="C354" s="166" t="s">
        <v>7</v>
      </c>
      <c r="D354" s="186"/>
      <c r="E354" s="186"/>
      <c r="F354" s="130" t="s">
        <v>2</v>
      </c>
      <c r="G354" s="138">
        <v>17431377.200000003</v>
      </c>
      <c r="H354" s="146"/>
      <c r="I354" s="146"/>
    </row>
    <row r="355" spans="1:9" ht="60.75" customHeight="1" x14ac:dyDescent="0.2">
      <c r="A355" s="165" t="s">
        <v>142</v>
      </c>
      <c r="B355" s="166" t="s">
        <v>198</v>
      </c>
      <c r="C355" s="166" t="s">
        <v>7</v>
      </c>
      <c r="D355" s="171" t="s">
        <v>535</v>
      </c>
      <c r="E355" s="171" t="s">
        <v>536</v>
      </c>
      <c r="F355" s="131" t="s">
        <v>1</v>
      </c>
      <c r="G355" s="132">
        <v>17431377.200000003</v>
      </c>
      <c r="H355" s="51" t="s">
        <v>359</v>
      </c>
      <c r="I355" s="134">
        <v>1479216</v>
      </c>
    </row>
    <row r="356" spans="1:9" ht="48.75" customHeight="1" x14ac:dyDescent="0.2">
      <c r="A356" s="165"/>
      <c r="B356" s="166" t="s">
        <v>75</v>
      </c>
      <c r="C356" s="166" t="s">
        <v>7</v>
      </c>
      <c r="D356" s="171"/>
      <c r="E356" s="171"/>
      <c r="F356" s="130" t="s">
        <v>2</v>
      </c>
      <c r="G356" s="138">
        <v>17431377.200000003</v>
      </c>
      <c r="H356" s="128" t="s">
        <v>360</v>
      </c>
      <c r="I356" s="134">
        <v>100</v>
      </c>
    </row>
    <row r="357" spans="1:9" ht="24" customHeight="1" x14ac:dyDescent="0.2">
      <c r="A357" s="165" t="s">
        <v>143</v>
      </c>
      <c r="B357" s="172" t="s">
        <v>230</v>
      </c>
      <c r="C357" s="166" t="s">
        <v>6</v>
      </c>
      <c r="D357" s="186" t="s">
        <v>84</v>
      </c>
      <c r="E357" s="186" t="s">
        <v>84</v>
      </c>
      <c r="F357" s="131" t="s">
        <v>1</v>
      </c>
      <c r="G357" s="132">
        <v>28119055.300000001</v>
      </c>
      <c r="H357" s="146" t="s">
        <v>85</v>
      </c>
      <c r="I357" s="146" t="s">
        <v>85</v>
      </c>
    </row>
    <row r="358" spans="1:9" ht="27" customHeight="1" x14ac:dyDescent="0.2">
      <c r="A358" s="165"/>
      <c r="B358" s="172" t="s">
        <v>76</v>
      </c>
      <c r="C358" s="166" t="s">
        <v>6</v>
      </c>
      <c r="D358" s="186"/>
      <c r="E358" s="186"/>
      <c r="F358" s="130" t="s">
        <v>2</v>
      </c>
      <c r="G358" s="138">
        <v>0</v>
      </c>
      <c r="H358" s="146"/>
      <c r="I358" s="146"/>
    </row>
    <row r="359" spans="1:9" ht="26.25" customHeight="1" x14ac:dyDescent="0.2">
      <c r="A359" s="165"/>
      <c r="B359" s="172" t="s">
        <v>76</v>
      </c>
      <c r="C359" s="166" t="s">
        <v>6</v>
      </c>
      <c r="D359" s="186"/>
      <c r="E359" s="186"/>
      <c r="F359" s="130" t="s">
        <v>5</v>
      </c>
      <c r="G359" s="138">
        <v>28119055.300000001</v>
      </c>
      <c r="H359" s="146"/>
      <c r="I359" s="146"/>
    </row>
    <row r="360" spans="1:9" ht="33" customHeight="1" x14ac:dyDescent="0.2">
      <c r="A360" s="165" t="s">
        <v>144</v>
      </c>
      <c r="B360" s="166" t="s">
        <v>231</v>
      </c>
      <c r="C360" s="166" t="s">
        <v>6</v>
      </c>
      <c r="D360" s="171" t="s">
        <v>535</v>
      </c>
      <c r="E360" s="171" t="s">
        <v>536</v>
      </c>
      <c r="F360" s="131" t="s">
        <v>1</v>
      </c>
      <c r="G360" s="132">
        <v>8900</v>
      </c>
      <c r="H360" s="159" t="s">
        <v>361</v>
      </c>
      <c r="I360" s="147">
        <v>146</v>
      </c>
    </row>
    <row r="361" spans="1:9" ht="38.25" customHeight="1" x14ac:dyDescent="0.2">
      <c r="A361" s="165"/>
      <c r="B361" s="166" t="s">
        <v>77</v>
      </c>
      <c r="C361" s="166" t="s">
        <v>6</v>
      </c>
      <c r="D361" s="171"/>
      <c r="E361" s="171"/>
      <c r="F361" s="130" t="s">
        <v>2</v>
      </c>
      <c r="G361" s="138">
        <v>0</v>
      </c>
      <c r="H361" s="159"/>
      <c r="I361" s="147"/>
    </row>
    <row r="362" spans="1:9" ht="77.25" customHeight="1" x14ac:dyDescent="0.2">
      <c r="A362" s="165"/>
      <c r="B362" s="166" t="s">
        <v>77</v>
      </c>
      <c r="C362" s="166" t="s">
        <v>6</v>
      </c>
      <c r="D362" s="171"/>
      <c r="E362" s="171"/>
      <c r="F362" s="130" t="s">
        <v>5</v>
      </c>
      <c r="G362" s="138">
        <v>8900</v>
      </c>
      <c r="H362" s="51" t="s">
        <v>369</v>
      </c>
      <c r="I362" s="141">
        <v>0</v>
      </c>
    </row>
    <row r="363" spans="1:9" ht="36" customHeight="1" x14ac:dyDescent="0.2">
      <c r="A363" s="165" t="s">
        <v>145</v>
      </c>
      <c r="B363" s="166" t="s">
        <v>199</v>
      </c>
      <c r="C363" s="166" t="s">
        <v>6</v>
      </c>
      <c r="D363" s="171" t="s">
        <v>535</v>
      </c>
      <c r="E363" s="171" t="s">
        <v>536</v>
      </c>
      <c r="F363" s="131" t="s">
        <v>1</v>
      </c>
      <c r="G363" s="132">
        <v>28110155.300000001</v>
      </c>
      <c r="H363" s="159" t="s">
        <v>362</v>
      </c>
      <c r="I363" s="147">
        <v>2492585</v>
      </c>
    </row>
    <row r="364" spans="1:9" ht="26.25" customHeight="1" x14ac:dyDescent="0.2">
      <c r="A364" s="165"/>
      <c r="B364" s="166" t="s">
        <v>78</v>
      </c>
      <c r="C364" s="166" t="s">
        <v>6</v>
      </c>
      <c r="D364" s="171"/>
      <c r="E364" s="171"/>
      <c r="F364" s="130" t="s">
        <v>2</v>
      </c>
      <c r="G364" s="138">
        <v>0</v>
      </c>
      <c r="H364" s="159"/>
      <c r="I364" s="147"/>
    </row>
    <row r="365" spans="1:9" ht="70.5" customHeight="1" x14ac:dyDescent="0.2">
      <c r="A365" s="165"/>
      <c r="B365" s="166" t="s">
        <v>78</v>
      </c>
      <c r="C365" s="166" t="s">
        <v>6</v>
      </c>
      <c r="D365" s="171"/>
      <c r="E365" s="171"/>
      <c r="F365" s="130" t="s">
        <v>5</v>
      </c>
      <c r="G365" s="138">
        <v>28110155.300000001</v>
      </c>
      <c r="H365" s="51" t="s">
        <v>363</v>
      </c>
      <c r="I365" s="134">
        <v>100</v>
      </c>
    </row>
    <row r="366" spans="1:9" ht="30" customHeight="1" x14ac:dyDescent="0.2">
      <c r="A366" s="165" t="s">
        <v>146</v>
      </c>
      <c r="B366" s="172" t="s">
        <v>232</v>
      </c>
      <c r="C366" s="166" t="s">
        <v>6</v>
      </c>
      <c r="D366" s="186" t="s">
        <v>84</v>
      </c>
      <c r="E366" s="186" t="s">
        <v>84</v>
      </c>
      <c r="F366" s="131" t="s">
        <v>1</v>
      </c>
      <c r="G366" s="132">
        <v>217819.6</v>
      </c>
      <c r="H366" s="146" t="s">
        <v>85</v>
      </c>
      <c r="I366" s="146" t="s">
        <v>85</v>
      </c>
    </row>
    <row r="367" spans="1:9" ht="28.5" customHeight="1" x14ac:dyDescent="0.2">
      <c r="A367" s="165"/>
      <c r="B367" s="172" t="s">
        <v>79</v>
      </c>
      <c r="C367" s="166" t="s">
        <v>6</v>
      </c>
      <c r="D367" s="186"/>
      <c r="E367" s="186"/>
      <c r="F367" s="130" t="s">
        <v>2</v>
      </c>
      <c r="G367" s="138">
        <v>0</v>
      </c>
      <c r="H367" s="146"/>
      <c r="I367" s="146"/>
    </row>
    <row r="368" spans="1:9" ht="54" customHeight="1" x14ac:dyDescent="0.2">
      <c r="A368" s="165"/>
      <c r="B368" s="172" t="s">
        <v>79</v>
      </c>
      <c r="C368" s="166" t="s">
        <v>6</v>
      </c>
      <c r="D368" s="186"/>
      <c r="E368" s="186"/>
      <c r="F368" s="130" t="s">
        <v>5</v>
      </c>
      <c r="G368" s="138">
        <v>217819.6</v>
      </c>
      <c r="H368" s="146"/>
      <c r="I368" s="146"/>
    </row>
    <row r="369" spans="1:9" ht="40.5" customHeight="1" x14ac:dyDescent="0.2">
      <c r="A369" s="165" t="s">
        <v>147</v>
      </c>
      <c r="B369" s="166" t="s">
        <v>200</v>
      </c>
      <c r="C369" s="166" t="s">
        <v>6</v>
      </c>
      <c r="D369" s="171" t="s">
        <v>535</v>
      </c>
      <c r="E369" s="171" t="s">
        <v>536</v>
      </c>
      <c r="F369" s="131" t="s">
        <v>1</v>
      </c>
      <c r="G369" s="132">
        <v>217819.6</v>
      </c>
      <c r="H369" s="159" t="s">
        <v>364</v>
      </c>
      <c r="I369" s="147">
        <v>75</v>
      </c>
    </row>
    <row r="370" spans="1:9" ht="47.25" customHeight="1" x14ac:dyDescent="0.2">
      <c r="A370" s="165"/>
      <c r="B370" s="166" t="s">
        <v>80</v>
      </c>
      <c r="C370" s="166" t="s">
        <v>6</v>
      </c>
      <c r="D370" s="171"/>
      <c r="E370" s="171"/>
      <c r="F370" s="130" t="s">
        <v>2</v>
      </c>
      <c r="G370" s="138">
        <v>0</v>
      </c>
      <c r="H370" s="159"/>
      <c r="I370" s="147"/>
    </row>
    <row r="371" spans="1:9" ht="79.5" customHeight="1" x14ac:dyDescent="0.2">
      <c r="A371" s="165"/>
      <c r="B371" s="166" t="s">
        <v>80</v>
      </c>
      <c r="C371" s="166" t="s">
        <v>6</v>
      </c>
      <c r="D371" s="171"/>
      <c r="E371" s="171"/>
      <c r="F371" s="130" t="s">
        <v>5</v>
      </c>
      <c r="G371" s="138">
        <v>217819.6</v>
      </c>
      <c r="H371" s="51" t="s">
        <v>365</v>
      </c>
      <c r="I371" s="141">
        <v>20</v>
      </c>
    </row>
    <row r="372" spans="1:9" x14ac:dyDescent="0.25">
      <c r="A372" s="36"/>
      <c r="B372" s="36"/>
      <c r="C372" s="36"/>
      <c r="D372" s="36"/>
      <c r="E372" s="36"/>
      <c r="F372" s="38"/>
      <c r="G372" s="39"/>
      <c r="H372" s="36"/>
      <c r="I372" s="39"/>
    </row>
    <row r="373" spans="1:9" x14ac:dyDescent="0.25">
      <c r="A373" s="36"/>
      <c r="I373" s="39"/>
    </row>
    <row r="374" spans="1:9" ht="23.25" x14ac:dyDescent="0.35">
      <c r="B374" s="102" t="s">
        <v>686</v>
      </c>
      <c r="C374" s="102"/>
      <c r="D374" s="102"/>
      <c r="E374" s="102"/>
      <c r="F374" s="103"/>
      <c r="G374" s="104"/>
      <c r="I374" s="105" t="s">
        <v>687</v>
      </c>
    </row>
  </sheetData>
  <mergeCells count="796">
    <mergeCell ref="D342:D344"/>
    <mergeCell ref="E342:E344"/>
    <mergeCell ref="I334:I335"/>
    <mergeCell ref="I300:I301"/>
    <mergeCell ref="I303:I304"/>
    <mergeCell ref="I327:I329"/>
    <mergeCell ref="H300:H301"/>
    <mergeCell ref="H303:H304"/>
    <mergeCell ref="H339:H340"/>
    <mergeCell ref="H336:H337"/>
    <mergeCell ref="D302:D304"/>
    <mergeCell ref="E302:E304"/>
    <mergeCell ref="D299:D301"/>
    <mergeCell ref="E299:E301"/>
    <mergeCell ref="H343:H344"/>
    <mergeCell ref="H334:H335"/>
    <mergeCell ref="F330:F333"/>
    <mergeCell ref="G330:G333"/>
    <mergeCell ref="D330:D335"/>
    <mergeCell ref="E330:E335"/>
    <mergeCell ref="D327:D329"/>
    <mergeCell ref="E327:E329"/>
    <mergeCell ref="D336:D338"/>
    <mergeCell ref="E336:E338"/>
    <mergeCell ref="H191:H192"/>
    <mergeCell ref="F323:F324"/>
    <mergeCell ref="D339:D341"/>
    <mergeCell ref="E339:E341"/>
    <mergeCell ref="C205:C206"/>
    <mergeCell ref="D205:D206"/>
    <mergeCell ref="E205:E206"/>
    <mergeCell ref="C191:C194"/>
    <mergeCell ref="D191:D194"/>
    <mergeCell ref="E292:E293"/>
    <mergeCell ref="E312:E314"/>
    <mergeCell ref="E309:E311"/>
    <mergeCell ref="D305:D308"/>
    <mergeCell ref="E305:E308"/>
    <mergeCell ref="D312:D314"/>
    <mergeCell ref="C309:C311"/>
    <mergeCell ref="D309:D311"/>
    <mergeCell ref="C323:C326"/>
    <mergeCell ref="D323:D326"/>
    <mergeCell ref="E323:E326"/>
    <mergeCell ref="E321:E322"/>
    <mergeCell ref="D321:D322"/>
    <mergeCell ref="D294:D295"/>
    <mergeCell ref="C321:C322"/>
    <mergeCell ref="D292:D293"/>
    <mergeCell ref="K294:L295"/>
    <mergeCell ref="C209:C212"/>
    <mergeCell ref="D209:D212"/>
    <mergeCell ref="E209:E212"/>
    <mergeCell ref="E273:E274"/>
    <mergeCell ref="E264:E266"/>
    <mergeCell ref="C267:C269"/>
    <mergeCell ref="D267:D269"/>
    <mergeCell ref="E267:E269"/>
    <mergeCell ref="E249:E253"/>
    <mergeCell ref="G243:G245"/>
    <mergeCell ref="E241:E242"/>
    <mergeCell ref="D226:D228"/>
    <mergeCell ref="E226:E228"/>
    <mergeCell ref="C226:C228"/>
    <mergeCell ref="C223:C225"/>
    <mergeCell ref="D223:D225"/>
    <mergeCell ref="E223:E225"/>
    <mergeCell ref="E294:E295"/>
    <mergeCell ref="H285:H286"/>
    <mergeCell ref="E279:E280"/>
    <mergeCell ref="C97:C99"/>
    <mergeCell ref="D97:D99"/>
    <mergeCell ref="E97:E99"/>
    <mergeCell ref="F97:F98"/>
    <mergeCell ref="E191:E194"/>
    <mergeCell ref="F191:F192"/>
    <mergeCell ref="C197:C198"/>
    <mergeCell ref="D197:D198"/>
    <mergeCell ref="E197:E198"/>
    <mergeCell ref="F193:F194"/>
    <mergeCell ref="C122:C123"/>
    <mergeCell ref="D122:D123"/>
    <mergeCell ref="E122:E123"/>
    <mergeCell ref="C110:C111"/>
    <mergeCell ref="D170:D172"/>
    <mergeCell ref="E170:E172"/>
    <mergeCell ref="D163:D165"/>
    <mergeCell ref="E163:E165"/>
    <mergeCell ref="F142:F144"/>
    <mergeCell ref="E112:E113"/>
    <mergeCell ref="F136:F139"/>
    <mergeCell ref="C315:C317"/>
    <mergeCell ref="D315:D317"/>
    <mergeCell ref="E315:E317"/>
    <mergeCell ref="E318:E320"/>
    <mergeCell ref="A305:A311"/>
    <mergeCell ref="A312:A314"/>
    <mergeCell ref="B312:B314"/>
    <mergeCell ref="C312:C314"/>
    <mergeCell ref="B318:B320"/>
    <mergeCell ref="A315:A317"/>
    <mergeCell ref="B305:B311"/>
    <mergeCell ref="A369:A371"/>
    <mergeCell ref="B369:B371"/>
    <mergeCell ref="C369:C371"/>
    <mergeCell ref="D369:D371"/>
    <mergeCell ref="E369:E371"/>
    <mergeCell ref="C360:C362"/>
    <mergeCell ref="A299:A301"/>
    <mergeCell ref="B299:B301"/>
    <mergeCell ref="A330:A335"/>
    <mergeCell ref="B330:B335"/>
    <mergeCell ref="B336:B338"/>
    <mergeCell ref="A336:A338"/>
    <mergeCell ref="C336:C338"/>
    <mergeCell ref="C345:C347"/>
    <mergeCell ref="D345:D347"/>
    <mergeCell ref="E345:E347"/>
    <mergeCell ref="A363:A365"/>
    <mergeCell ref="B363:B365"/>
    <mergeCell ref="C363:C365"/>
    <mergeCell ref="D363:D365"/>
    <mergeCell ref="A353:A354"/>
    <mergeCell ref="B353:B354"/>
    <mergeCell ref="A357:A359"/>
    <mergeCell ref="E351:E352"/>
    <mergeCell ref="A366:A368"/>
    <mergeCell ref="B366:B368"/>
    <mergeCell ref="C366:C368"/>
    <mergeCell ref="D366:D368"/>
    <mergeCell ref="E366:E368"/>
    <mergeCell ref="H366:H368"/>
    <mergeCell ref="E363:E365"/>
    <mergeCell ref="H363:H364"/>
    <mergeCell ref="C353:C354"/>
    <mergeCell ref="D353:D354"/>
    <mergeCell ref="E353:E354"/>
    <mergeCell ref="B357:B359"/>
    <mergeCell ref="A360:A362"/>
    <mergeCell ref="B360:B362"/>
    <mergeCell ref="A355:A356"/>
    <mergeCell ref="B355:B356"/>
    <mergeCell ref="C357:C359"/>
    <mergeCell ref="D357:D359"/>
    <mergeCell ref="E357:E359"/>
    <mergeCell ref="C355:C356"/>
    <mergeCell ref="D355:D356"/>
    <mergeCell ref="E355:E356"/>
    <mergeCell ref="D360:D362"/>
    <mergeCell ref="E360:E362"/>
    <mergeCell ref="F325:F326"/>
    <mergeCell ref="C348:C350"/>
    <mergeCell ref="D348:D350"/>
    <mergeCell ref="A302:A304"/>
    <mergeCell ref="B302:B304"/>
    <mergeCell ref="C302:C304"/>
    <mergeCell ref="A339:A341"/>
    <mergeCell ref="B339:B341"/>
    <mergeCell ref="C339:C341"/>
    <mergeCell ref="A342:A344"/>
    <mergeCell ref="B342:B344"/>
    <mergeCell ref="C342:C344"/>
    <mergeCell ref="A327:A329"/>
    <mergeCell ref="B327:B329"/>
    <mergeCell ref="C327:C329"/>
    <mergeCell ref="C330:C335"/>
    <mergeCell ref="B321:B322"/>
    <mergeCell ref="A318:A320"/>
    <mergeCell ref="B345:B352"/>
    <mergeCell ref="A345:A352"/>
    <mergeCell ref="D351:D352"/>
    <mergeCell ref="C305:C308"/>
    <mergeCell ref="A321:A322"/>
    <mergeCell ref="F284:F286"/>
    <mergeCell ref="E281:E282"/>
    <mergeCell ref="A292:A293"/>
    <mergeCell ref="C287:C289"/>
    <mergeCell ref="A296:A298"/>
    <mergeCell ref="D287:D289"/>
    <mergeCell ref="E287:E289"/>
    <mergeCell ref="D290:D291"/>
    <mergeCell ref="E290:E291"/>
    <mergeCell ref="B296:B298"/>
    <mergeCell ref="C296:C298"/>
    <mergeCell ref="B292:B293"/>
    <mergeCell ref="C292:C293"/>
    <mergeCell ref="D296:D298"/>
    <mergeCell ref="E296:E298"/>
    <mergeCell ref="B294:B295"/>
    <mergeCell ref="C294:C295"/>
    <mergeCell ref="A287:A289"/>
    <mergeCell ref="B287:B289"/>
    <mergeCell ref="A283:A286"/>
    <mergeCell ref="B283:B286"/>
    <mergeCell ref="C283:C286"/>
    <mergeCell ref="D283:D286"/>
    <mergeCell ref="A290:A291"/>
    <mergeCell ref="A277:A278"/>
    <mergeCell ref="A273:A274"/>
    <mergeCell ref="B273:B274"/>
    <mergeCell ref="C273:C274"/>
    <mergeCell ref="D273:D274"/>
    <mergeCell ref="C270:C272"/>
    <mergeCell ref="E348:E350"/>
    <mergeCell ref="C351:C352"/>
    <mergeCell ref="E283:E286"/>
    <mergeCell ref="C299:C301"/>
    <mergeCell ref="A279:A280"/>
    <mergeCell ref="D279:D280"/>
    <mergeCell ref="A294:A295"/>
    <mergeCell ref="B290:B291"/>
    <mergeCell ref="C290:C291"/>
    <mergeCell ref="B281:B282"/>
    <mergeCell ref="C281:C282"/>
    <mergeCell ref="D281:D282"/>
    <mergeCell ref="A281:A282"/>
    <mergeCell ref="B279:B280"/>
    <mergeCell ref="C279:C280"/>
    <mergeCell ref="C318:C320"/>
    <mergeCell ref="D318:D320"/>
    <mergeCell ref="B315:B317"/>
    <mergeCell ref="B275:B276"/>
    <mergeCell ref="C275:C276"/>
    <mergeCell ref="D275:D276"/>
    <mergeCell ref="E275:E276"/>
    <mergeCell ref="B277:B278"/>
    <mergeCell ref="C277:C278"/>
    <mergeCell ref="D277:D278"/>
    <mergeCell ref="E277:E278"/>
    <mergeCell ref="D270:D272"/>
    <mergeCell ref="E270:E272"/>
    <mergeCell ref="B270:B272"/>
    <mergeCell ref="E233:E234"/>
    <mergeCell ref="A235:A240"/>
    <mergeCell ref="B235:B240"/>
    <mergeCell ref="C235:C237"/>
    <mergeCell ref="D235:D237"/>
    <mergeCell ref="E235:E237"/>
    <mergeCell ref="C238:C240"/>
    <mergeCell ref="D238:D240"/>
    <mergeCell ref="E238:E240"/>
    <mergeCell ref="A241:A242"/>
    <mergeCell ref="B241:B242"/>
    <mergeCell ref="C241:C242"/>
    <mergeCell ref="D241:D242"/>
    <mergeCell ref="A243:A248"/>
    <mergeCell ref="B243:B248"/>
    <mergeCell ref="A260:A269"/>
    <mergeCell ref="E243:E248"/>
    <mergeCell ref="A257:A259"/>
    <mergeCell ref="B257:B259"/>
    <mergeCell ref="C257:C259"/>
    <mergeCell ref="D257:D259"/>
    <mergeCell ref="E257:E259"/>
    <mergeCell ref="A254:A256"/>
    <mergeCell ref="C254:C256"/>
    <mergeCell ref="A249:A253"/>
    <mergeCell ref="B254:B256"/>
    <mergeCell ref="C264:C266"/>
    <mergeCell ref="D264:D266"/>
    <mergeCell ref="D254:D256"/>
    <mergeCell ref="E254:E256"/>
    <mergeCell ref="B249:B253"/>
    <mergeCell ref="C249:C253"/>
    <mergeCell ref="D249:D253"/>
    <mergeCell ref="A226:A230"/>
    <mergeCell ref="A223:A225"/>
    <mergeCell ref="A231:A232"/>
    <mergeCell ref="B231:B232"/>
    <mergeCell ref="A233:A234"/>
    <mergeCell ref="B233:B234"/>
    <mergeCell ref="C233:C234"/>
    <mergeCell ref="D233:D234"/>
    <mergeCell ref="C207:C208"/>
    <mergeCell ref="D207:D208"/>
    <mergeCell ref="E207:E208"/>
    <mergeCell ref="E229:E230"/>
    <mergeCell ref="E219:E222"/>
    <mergeCell ref="E216:E218"/>
    <mergeCell ref="E231:E232"/>
    <mergeCell ref="B209:B215"/>
    <mergeCell ref="C213:C215"/>
    <mergeCell ref="D213:D215"/>
    <mergeCell ref="E213:E215"/>
    <mergeCell ref="A205:A206"/>
    <mergeCell ref="B205:B206"/>
    <mergeCell ref="B201:B202"/>
    <mergeCell ref="C201:C202"/>
    <mergeCell ref="D201:D202"/>
    <mergeCell ref="C243:C248"/>
    <mergeCell ref="D243:D248"/>
    <mergeCell ref="C229:C230"/>
    <mergeCell ref="D229:D230"/>
    <mergeCell ref="A219:A222"/>
    <mergeCell ref="B219:B222"/>
    <mergeCell ref="C219:C222"/>
    <mergeCell ref="D219:D222"/>
    <mergeCell ref="A216:A218"/>
    <mergeCell ref="B216:B218"/>
    <mergeCell ref="C216:C218"/>
    <mergeCell ref="D216:D218"/>
    <mergeCell ref="B223:B225"/>
    <mergeCell ref="A209:A215"/>
    <mergeCell ref="A207:A208"/>
    <mergeCell ref="B207:B208"/>
    <mergeCell ref="D231:D232"/>
    <mergeCell ref="C231:C232"/>
    <mergeCell ref="B226:B230"/>
    <mergeCell ref="A195:A200"/>
    <mergeCell ref="B195:B200"/>
    <mergeCell ref="C195:C196"/>
    <mergeCell ref="D195:D196"/>
    <mergeCell ref="E195:E196"/>
    <mergeCell ref="H195:H200"/>
    <mergeCell ref="A203:A204"/>
    <mergeCell ref="B203:B204"/>
    <mergeCell ref="C203:C204"/>
    <mergeCell ref="D203:D204"/>
    <mergeCell ref="E203:E204"/>
    <mergeCell ref="A201:A202"/>
    <mergeCell ref="E201:E202"/>
    <mergeCell ref="H201:H202"/>
    <mergeCell ref="C199:C200"/>
    <mergeCell ref="D199:D200"/>
    <mergeCell ref="E199:E200"/>
    <mergeCell ref="A179:A181"/>
    <mergeCell ref="B179:B181"/>
    <mergeCell ref="C179:C181"/>
    <mergeCell ref="D179:D181"/>
    <mergeCell ref="E179:E181"/>
    <mergeCell ref="H179:H180"/>
    <mergeCell ref="H185:H186"/>
    <mergeCell ref="B182:B184"/>
    <mergeCell ref="A182:A184"/>
    <mergeCell ref="C182:C184"/>
    <mergeCell ref="D182:D184"/>
    <mergeCell ref="E182:E184"/>
    <mergeCell ref="H182:H184"/>
    <mergeCell ref="A188:A190"/>
    <mergeCell ref="B188:B190"/>
    <mergeCell ref="C188:C190"/>
    <mergeCell ref="D188:D190"/>
    <mergeCell ref="E188:E190"/>
    <mergeCell ref="E155:E157"/>
    <mergeCell ref="A191:A194"/>
    <mergeCell ref="B191:B194"/>
    <mergeCell ref="A163:A165"/>
    <mergeCell ref="B163:B165"/>
    <mergeCell ref="C163:C165"/>
    <mergeCell ref="A173:A175"/>
    <mergeCell ref="B173:B175"/>
    <mergeCell ref="C173:C175"/>
    <mergeCell ref="D173:D175"/>
    <mergeCell ref="E173:E175"/>
    <mergeCell ref="A176:A178"/>
    <mergeCell ref="B176:B178"/>
    <mergeCell ref="C176:C178"/>
    <mergeCell ref="D176:D178"/>
    <mergeCell ref="E176:E178"/>
    <mergeCell ref="A170:A172"/>
    <mergeCell ref="B170:B172"/>
    <mergeCell ref="C170:C172"/>
    <mergeCell ref="A135:A139"/>
    <mergeCell ref="B135:B139"/>
    <mergeCell ref="A166:A169"/>
    <mergeCell ref="B166:B169"/>
    <mergeCell ref="C166:C169"/>
    <mergeCell ref="D166:D169"/>
    <mergeCell ref="E166:E169"/>
    <mergeCell ref="H166:H167"/>
    <mergeCell ref="B148:B149"/>
    <mergeCell ref="C148:C149"/>
    <mergeCell ref="D148:D149"/>
    <mergeCell ref="E148:E149"/>
    <mergeCell ref="H152:H153"/>
    <mergeCell ref="A150:A151"/>
    <mergeCell ref="B150:B151"/>
    <mergeCell ref="C150:C151"/>
    <mergeCell ref="D150:D151"/>
    <mergeCell ref="E150:E151"/>
    <mergeCell ref="B152:B154"/>
    <mergeCell ref="C152:C154"/>
    <mergeCell ref="D152:D154"/>
    <mergeCell ref="E152:E154"/>
    <mergeCell ref="A158:A159"/>
    <mergeCell ref="B158:B159"/>
    <mergeCell ref="A160:A162"/>
    <mergeCell ref="B160:B162"/>
    <mergeCell ref="C160:C162"/>
    <mergeCell ref="D160:D162"/>
    <mergeCell ref="E160:E162"/>
    <mergeCell ref="A145:A147"/>
    <mergeCell ref="B145:B147"/>
    <mergeCell ref="C145:C147"/>
    <mergeCell ref="D145:D147"/>
    <mergeCell ref="E145:E147"/>
    <mergeCell ref="A152:A154"/>
    <mergeCell ref="A148:A149"/>
    <mergeCell ref="E158:E159"/>
    <mergeCell ref="A155:A157"/>
    <mergeCell ref="B155:B157"/>
    <mergeCell ref="C155:C157"/>
    <mergeCell ref="D155:D157"/>
    <mergeCell ref="C158:C159"/>
    <mergeCell ref="D158:D159"/>
    <mergeCell ref="E118:E119"/>
    <mergeCell ref="A124:A125"/>
    <mergeCell ref="B124:B125"/>
    <mergeCell ref="C124:C125"/>
    <mergeCell ref="D124:D125"/>
    <mergeCell ref="E124:E125"/>
    <mergeCell ref="A126:A127"/>
    <mergeCell ref="B126:B127"/>
    <mergeCell ref="C126:C127"/>
    <mergeCell ref="D126:D127"/>
    <mergeCell ref="E126:E127"/>
    <mergeCell ref="C95:C96"/>
    <mergeCell ref="D95:D96"/>
    <mergeCell ref="E95:E96"/>
    <mergeCell ref="E135:E139"/>
    <mergeCell ref="A132:A134"/>
    <mergeCell ref="B132:B134"/>
    <mergeCell ref="C132:C134"/>
    <mergeCell ref="D132:D134"/>
    <mergeCell ref="E132:E134"/>
    <mergeCell ref="C135:C139"/>
    <mergeCell ref="D135:D139"/>
    <mergeCell ref="A130:A131"/>
    <mergeCell ref="B130:B131"/>
    <mergeCell ref="C130:C131"/>
    <mergeCell ref="D130:D131"/>
    <mergeCell ref="E130:E131"/>
    <mergeCell ref="A128:A129"/>
    <mergeCell ref="B128:B129"/>
    <mergeCell ref="C128:C129"/>
    <mergeCell ref="D128:D129"/>
    <mergeCell ref="E128:E129"/>
    <mergeCell ref="B118:B119"/>
    <mergeCell ref="C118:C119"/>
    <mergeCell ref="D118:D119"/>
    <mergeCell ref="B95:B96"/>
    <mergeCell ref="A95:A96"/>
    <mergeCell ref="A120:A121"/>
    <mergeCell ref="B120:B121"/>
    <mergeCell ref="H91:H92"/>
    <mergeCell ref="H97:H98"/>
    <mergeCell ref="D110:D111"/>
    <mergeCell ref="E110:E111"/>
    <mergeCell ref="A107:A109"/>
    <mergeCell ref="A114:A115"/>
    <mergeCell ref="B114:B115"/>
    <mergeCell ref="C114:C115"/>
    <mergeCell ref="D114:D115"/>
    <mergeCell ref="E114:E115"/>
    <mergeCell ref="A112:A113"/>
    <mergeCell ref="B112:B113"/>
    <mergeCell ref="C112:C113"/>
    <mergeCell ref="H107:H108"/>
    <mergeCell ref="B97:B99"/>
    <mergeCell ref="A102:A103"/>
    <mergeCell ref="B102:B103"/>
    <mergeCell ref="D107:D109"/>
    <mergeCell ref="E107:E109"/>
    <mergeCell ref="A97:A99"/>
    <mergeCell ref="D102:D103"/>
    <mergeCell ref="E102:E103"/>
    <mergeCell ref="C100:C101"/>
    <mergeCell ref="D100:D101"/>
    <mergeCell ref="E100:E101"/>
    <mergeCell ref="A100:A101"/>
    <mergeCell ref="B100:B101"/>
    <mergeCell ref="B107:B109"/>
    <mergeCell ref="C107:C109"/>
    <mergeCell ref="D93:D94"/>
    <mergeCell ref="E93:E94"/>
    <mergeCell ref="A87:A88"/>
    <mergeCell ref="A89:A90"/>
    <mergeCell ref="B87:B88"/>
    <mergeCell ref="C87:C88"/>
    <mergeCell ref="D87:D88"/>
    <mergeCell ref="E87:E88"/>
    <mergeCell ref="A91:A92"/>
    <mergeCell ref="B91:B92"/>
    <mergeCell ref="C91:C92"/>
    <mergeCell ref="D89:D90"/>
    <mergeCell ref="E89:E90"/>
    <mergeCell ref="C93:C94"/>
    <mergeCell ref="E91:E92"/>
    <mergeCell ref="C89:C90"/>
    <mergeCell ref="B89:B90"/>
    <mergeCell ref="A47:A49"/>
    <mergeCell ref="B47:B49"/>
    <mergeCell ref="C47:C49"/>
    <mergeCell ref="D47:D49"/>
    <mergeCell ref="F82:F83"/>
    <mergeCell ref="A79:A81"/>
    <mergeCell ref="B79:B81"/>
    <mergeCell ref="C79:C81"/>
    <mergeCell ref="D79:D81"/>
    <mergeCell ref="E79:E81"/>
    <mergeCell ref="F80:F81"/>
    <mergeCell ref="A82:A86"/>
    <mergeCell ref="B82:B86"/>
    <mergeCell ref="F84:F86"/>
    <mergeCell ref="B70:B72"/>
    <mergeCell ref="C70:C72"/>
    <mergeCell ref="H54:H55"/>
    <mergeCell ref="B60:B63"/>
    <mergeCell ref="A50:A52"/>
    <mergeCell ref="B50:B52"/>
    <mergeCell ref="C50:C52"/>
    <mergeCell ref="D50:D52"/>
    <mergeCell ref="E50:E52"/>
    <mergeCell ref="A12:H12"/>
    <mergeCell ref="A14:A15"/>
    <mergeCell ref="B14:B15"/>
    <mergeCell ref="C14:C15"/>
    <mergeCell ref="D14:E14"/>
    <mergeCell ref="H14:H15"/>
    <mergeCell ref="H35:H46"/>
    <mergeCell ref="C40:C43"/>
    <mergeCell ref="D40:D43"/>
    <mergeCell ref="E40:E43"/>
    <mergeCell ref="C44:C46"/>
    <mergeCell ref="D44:D46"/>
    <mergeCell ref="A35:A46"/>
    <mergeCell ref="H17:H34"/>
    <mergeCell ref="E29:E31"/>
    <mergeCell ref="C32:C34"/>
    <mergeCell ref="D35:D39"/>
    <mergeCell ref="E35:E39"/>
    <mergeCell ref="A17:B34"/>
    <mergeCell ref="C17:C21"/>
    <mergeCell ref="D17:D21"/>
    <mergeCell ref="E17:E21"/>
    <mergeCell ref="E32:E34"/>
    <mergeCell ref="C102:C103"/>
    <mergeCell ref="C25:C28"/>
    <mergeCell ref="D25:D28"/>
    <mergeCell ref="I58:I59"/>
    <mergeCell ref="I61:I63"/>
    <mergeCell ref="I64:I66"/>
    <mergeCell ref="I68:I69"/>
    <mergeCell ref="I70:I71"/>
    <mergeCell ref="I73:I74"/>
    <mergeCell ref="I91:I92"/>
    <mergeCell ref="E25:E28"/>
    <mergeCell ref="F51:F52"/>
    <mergeCell ref="H47:H49"/>
    <mergeCell ref="F61:F63"/>
    <mergeCell ref="H58:H59"/>
    <mergeCell ref="C53:C55"/>
    <mergeCell ref="C82:C86"/>
    <mergeCell ref="D82:D86"/>
    <mergeCell ref="E82:E86"/>
    <mergeCell ref="C64:C66"/>
    <mergeCell ref="D64:D66"/>
    <mergeCell ref="E64:E66"/>
    <mergeCell ref="H70:H71"/>
    <mergeCell ref="D91:D92"/>
    <mergeCell ref="C29:C31"/>
    <mergeCell ref="D29:D31"/>
    <mergeCell ref="H61:H63"/>
    <mergeCell ref="H64:H66"/>
    <mergeCell ref="E56:E57"/>
    <mergeCell ref="C60:C63"/>
    <mergeCell ref="D60:D63"/>
    <mergeCell ref="E60:E63"/>
    <mergeCell ref="C58:C59"/>
    <mergeCell ref="D58:D59"/>
    <mergeCell ref="E58:E59"/>
    <mergeCell ref="E44:E46"/>
    <mergeCell ref="D76:D78"/>
    <mergeCell ref="E76:E78"/>
    <mergeCell ref="E47:E49"/>
    <mergeCell ref="C56:C57"/>
    <mergeCell ref="D56:D57"/>
    <mergeCell ref="D70:D72"/>
    <mergeCell ref="E70:E72"/>
    <mergeCell ref="A76:A78"/>
    <mergeCell ref="B76:B78"/>
    <mergeCell ref="A58:A59"/>
    <mergeCell ref="B58:B59"/>
    <mergeCell ref="A67:A69"/>
    <mergeCell ref="D53:D55"/>
    <mergeCell ref="E53:E55"/>
    <mergeCell ref="A53:A55"/>
    <mergeCell ref="B53:B55"/>
    <mergeCell ref="A73:A75"/>
    <mergeCell ref="B73:B75"/>
    <mergeCell ref="C73:C75"/>
    <mergeCell ref="D73:D75"/>
    <mergeCell ref="E73:E75"/>
    <mergeCell ref="A56:A57"/>
    <mergeCell ref="B56:B57"/>
    <mergeCell ref="A70:A72"/>
    <mergeCell ref="D32:D34"/>
    <mergeCell ref="C22:C24"/>
    <mergeCell ref="D22:D24"/>
    <mergeCell ref="E22:E24"/>
    <mergeCell ref="H270:H272"/>
    <mergeCell ref="B35:B46"/>
    <mergeCell ref="C35:C39"/>
    <mergeCell ref="A185:A187"/>
    <mergeCell ref="B185:B187"/>
    <mergeCell ref="C185:C187"/>
    <mergeCell ref="D185:D187"/>
    <mergeCell ref="E185:E187"/>
    <mergeCell ref="B67:B69"/>
    <mergeCell ref="C67:C69"/>
    <mergeCell ref="D67:D69"/>
    <mergeCell ref="E67:E69"/>
    <mergeCell ref="A110:A111"/>
    <mergeCell ref="A64:A66"/>
    <mergeCell ref="B64:B66"/>
    <mergeCell ref="A60:A63"/>
    <mergeCell ref="A104:A106"/>
    <mergeCell ref="B104:B106"/>
    <mergeCell ref="A93:A94"/>
    <mergeCell ref="C76:C78"/>
    <mergeCell ref="H327:H329"/>
    <mergeCell ref="I116:I117"/>
    <mergeCell ref="I166:I167"/>
    <mergeCell ref="I170:I172"/>
    <mergeCell ref="I140:I141"/>
    <mergeCell ref="I142:I144"/>
    <mergeCell ref="I128:I129"/>
    <mergeCell ref="I132:I134"/>
    <mergeCell ref="I155:I156"/>
    <mergeCell ref="H287:H288"/>
    <mergeCell ref="H209:H215"/>
    <mergeCell ref="H170:H172"/>
    <mergeCell ref="H176:H178"/>
    <mergeCell ref="H173:H174"/>
    <mergeCell ref="H205:H206"/>
    <mergeCell ref="H257:H258"/>
    <mergeCell ref="H260:H269"/>
    <mergeCell ref="H188:H190"/>
    <mergeCell ref="H132:H134"/>
    <mergeCell ref="H136:H137"/>
    <mergeCell ref="H163:H165"/>
    <mergeCell ref="H128:H129"/>
    <mergeCell ref="I336:I337"/>
    <mergeCell ref="I339:I340"/>
    <mergeCell ref="I343:I344"/>
    <mergeCell ref="I369:I370"/>
    <mergeCell ref="I366:I368"/>
    <mergeCell ref="I360:I361"/>
    <mergeCell ref="I345:I352"/>
    <mergeCell ref="I353:I354"/>
    <mergeCell ref="H360:H361"/>
    <mergeCell ref="H353:H354"/>
    <mergeCell ref="H357:H359"/>
    <mergeCell ref="H345:H352"/>
    <mergeCell ref="H369:H370"/>
    <mergeCell ref="I363:I364"/>
    <mergeCell ref="I357:I359"/>
    <mergeCell ref="K53:N55"/>
    <mergeCell ref="K82:N84"/>
    <mergeCell ref="K56:L57"/>
    <mergeCell ref="K81:M81"/>
    <mergeCell ref="H235:H240"/>
    <mergeCell ref="H246:H247"/>
    <mergeCell ref="H250:H251"/>
    <mergeCell ref="H252:H253"/>
    <mergeCell ref="H243:H245"/>
    <mergeCell ref="H241:H242"/>
    <mergeCell ref="I252:I253"/>
    <mergeCell ref="H140:H141"/>
    <mergeCell ref="H142:H144"/>
    <mergeCell ref="H155:H156"/>
    <mergeCell ref="H219:H220"/>
    <mergeCell ref="H216:H218"/>
    <mergeCell ref="H223:H224"/>
    <mergeCell ref="H226:H230"/>
    <mergeCell ref="H110:H111"/>
    <mergeCell ref="H104:H106"/>
    <mergeCell ref="H100:H101"/>
    <mergeCell ref="H68:H69"/>
    <mergeCell ref="H73:H74"/>
    <mergeCell ref="I100:I101"/>
    <mergeCell ref="I104:I106"/>
    <mergeCell ref="B93:B94"/>
    <mergeCell ref="I107:I108"/>
    <mergeCell ref="F221:F222"/>
    <mergeCell ref="H254:H256"/>
    <mergeCell ref="H138:H139"/>
    <mergeCell ref="F243:F245"/>
    <mergeCell ref="F250:F253"/>
    <mergeCell ref="F246:F248"/>
    <mergeCell ref="G246:G248"/>
    <mergeCell ref="G250:G253"/>
    <mergeCell ref="G221:G222"/>
    <mergeCell ref="F173:F174"/>
    <mergeCell ref="F167:F168"/>
    <mergeCell ref="G173:G174"/>
    <mergeCell ref="G136:G139"/>
    <mergeCell ref="G142:G144"/>
    <mergeCell ref="G167:G168"/>
    <mergeCell ref="H161:H162"/>
    <mergeCell ref="H145:H147"/>
    <mergeCell ref="C104:C106"/>
    <mergeCell ref="D104:D106"/>
    <mergeCell ref="E104:E106"/>
    <mergeCell ref="F14:G14"/>
    <mergeCell ref="G51:G52"/>
    <mergeCell ref="G61:G63"/>
    <mergeCell ref="G82:G83"/>
    <mergeCell ref="G84:G86"/>
    <mergeCell ref="G97:G98"/>
    <mergeCell ref="G80:G81"/>
    <mergeCell ref="I14:I15"/>
    <mergeCell ref="I17:I34"/>
    <mergeCell ref="I35:I46"/>
    <mergeCell ref="I47:I49"/>
    <mergeCell ref="I54:I55"/>
    <mergeCell ref="I97:I98"/>
    <mergeCell ref="I110:I111"/>
    <mergeCell ref="I136:I137"/>
    <mergeCell ref="I138:I139"/>
    <mergeCell ref="I145:I147"/>
    <mergeCell ref="I152:I153"/>
    <mergeCell ref="H116:H117"/>
    <mergeCell ref="A122:A123"/>
    <mergeCell ref="B122:B123"/>
    <mergeCell ref="A118:A119"/>
    <mergeCell ref="C120:C121"/>
    <mergeCell ref="D120:D121"/>
    <mergeCell ref="E120:E121"/>
    <mergeCell ref="D112:D113"/>
    <mergeCell ref="A116:A117"/>
    <mergeCell ref="B116:B117"/>
    <mergeCell ref="C116:C117"/>
    <mergeCell ref="D116:D117"/>
    <mergeCell ref="E116:E117"/>
    <mergeCell ref="B110:B111"/>
    <mergeCell ref="A140:A144"/>
    <mergeCell ref="B140:B144"/>
    <mergeCell ref="C140:C144"/>
    <mergeCell ref="D140:D144"/>
    <mergeCell ref="E140:E144"/>
    <mergeCell ref="A323:A326"/>
    <mergeCell ref="B323:B326"/>
    <mergeCell ref="I250:I251"/>
    <mergeCell ref="I305:I311"/>
    <mergeCell ref="I254:I256"/>
    <mergeCell ref="I257:I258"/>
    <mergeCell ref="I260:I269"/>
    <mergeCell ref="I270:I272"/>
    <mergeCell ref="I297:I298"/>
    <mergeCell ref="I285:I286"/>
    <mergeCell ref="I287:I288"/>
    <mergeCell ref="I312:I313"/>
    <mergeCell ref="I315:I317"/>
    <mergeCell ref="I318:I319"/>
    <mergeCell ref="I321:I322"/>
    <mergeCell ref="B260:B269"/>
    <mergeCell ref="C260:C263"/>
    <mergeCell ref="D260:D263"/>
    <mergeCell ref="E260:E263"/>
    <mergeCell ref="A270:A272"/>
    <mergeCell ref="A275:A276"/>
    <mergeCell ref="I161:I162"/>
    <mergeCell ref="I163:I165"/>
    <mergeCell ref="I182:I184"/>
    <mergeCell ref="I185:I186"/>
    <mergeCell ref="I188:I190"/>
    <mergeCell ref="I191:I192"/>
    <mergeCell ref="I195:I200"/>
    <mergeCell ref="I201:I202"/>
    <mergeCell ref="I205:I206"/>
    <mergeCell ref="I173:I174"/>
    <mergeCell ref="I176:I178"/>
    <mergeCell ref="I179:I180"/>
    <mergeCell ref="H324:H326"/>
    <mergeCell ref="I324:I326"/>
    <mergeCell ref="G284:G286"/>
    <mergeCell ref="G191:G192"/>
    <mergeCell ref="G193:G194"/>
    <mergeCell ref="G323:G324"/>
    <mergeCell ref="I209:I215"/>
    <mergeCell ref="I216:I218"/>
    <mergeCell ref="I219:I220"/>
    <mergeCell ref="I223:I224"/>
    <mergeCell ref="G325:G326"/>
    <mergeCell ref="I226:I230"/>
    <mergeCell ref="I235:I240"/>
    <mergeCell ref="I241:I242"/>
    <mergeCell ref="I243:I245"/>
    <mergeCell ref="I246:I247"/>
    <mergeCell ref="H305:H311"/>
    <mergeCell ref="H312:H313"/>
    <mergeCell ref="H321:H322"/>
    <mergeCell ref="H318:H319"/>
    <mergeCell ref="H315:H317"/>
    <mergeCell ref="H297:H298"/>
  </mergeCells>
  <pageMargins left="0.70866141732283472" right="0.15748031496062992" top="0.74803149606299213" bottom="0.15748031496062992" header="0.31496062992125984" footer="0.31496062992125984"/>
  <pageSetup paperSize="9" scale="32" fitToHeight="0" orientation="portrait" r:id="rId1"/>
  <headerFooter differentFirst="1"/>
  <rowBreaks count="5" manualBreakCount="5">
    <brk id="86" max="8" man="1"/>
    <brk id="147" max="8" man="1"/>
    <brk id="206" max="8" man="1"/>
    <brk id="276" max="8" man="1"/>
    <brk id="329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AN861"/>
  <sheetViews>
    <sheetView view="pageBreakPreview" zoomScale="70" zoomScaleSheetLayoutView="70" workbookViewId="0">
      <selection activeCell="C32" sqref="C32:C36"/>
    </sheetView>
  </sheetViews>
  <sheetFormatPr defaultRowHeight="15.75" customHeight="1" x14ac:dyDescent="0.2"/>
  <cols>
    <col min="1" max="1" width="6.42578125" style="89" customWidth="1"/>
    <col min="2" max="2" width="58.85546875" style="15" customWidth="1"/>
    <col min="3" max="3" width="34.85546875" style="89" customWidth="1"/>
    <col min="4" max="4" width="13.42578125" style="89" customWidth="1"/>
    <col min="5" max="5" width="19.5703125" style="15" hidden="1" customWidth="1"/>
    <col min="6" max="6" width="18.140625" style="15" customWidth="1"/>
    <col min="7" max="8" width="18" style="15" hidden="1" customWidth="1"/>
    <col min="9" max="9" width="18.5703125" style="15" hidden="1" customWidth="1"/>
    <col min="10" max="10" width="17.85546875" style="15" hidden="1" customWidth="1"/>
    <col min="11" max="11" width="3.28515625" style="89" customWidth="1"/>
    <col min="12" max="12" width="18.140625" style="15" customWidth="1"/>
    <col min="13" max="13" width="19.5703125" style="31" customWidth="1"/>
    <col min="14" max="17" width="19.5703125" style="89" customWidth="1"/>
    <col min="18" max="16384" width="9.140625" style="89"/>
  </cols>
  <sheetData>
    <row r="1" spans="2:12" ht="15.75" customHeight="1" x14ac:dyDescent="0.2">
      <c r="E1" s="59"/>
      <c r="F1" s="59"/>
      <c r="G1" s="59"/>
      <c r="H1" s="59"/>
      <c r="I1" s="59"/>
      <c r="J1" s="59"/>
      <c r="K1" s="59"/>
      <c r="L1" s="59"/>
    </row>
    <row r="2" spans="2:12" ht="15.75" customHeight="1" x14ac:dyDescent="0.2">
      <c r="G2" s="16" t="s">
        <v>374</v>
      </c>
    </row>
    <row r="3" spans="2:12" ht="15.75" customHeight="1" x14ac:dyDescent="0.2">
      <c r="G3" s="16" t="s">
        <v>375</v>
      </c>
    </row>
    <row r="4" spans="2:12" ht="15.75" customHeight="1" x14ac:dyDescent="0.2">
      <c r="G4" s="16" t="s">
        <v>376</v>
      </c>
      <c r="I4" s="59"/>
      <c r="J4" s="59"/>
    </row>
    <row r="5" spans="2:12" ht="24.75" customHeight="1" x14ac:dyDescent="0.2">
      <c r="G5" s="16" t="s">
        <v>158</v>
      </c>
    </row>
    <row r="6" spans="2:12" ht="14.25" customHeight="1" x14ac:dyDescent="0.2">
      <c r="E6" s="59"/>
      <c r="F6" s="59"/>
      <c r="G6" s="59"/>
      <c r="H6" s="59"/>
      <c r="I6" s="59"/>
      <c r="J6" s="59"/>
      <c r="L6" s="59"/>
    </row>
    <row r="7" spans="2:12" ht="18.75" x14ac:dyDescent="0.2">
      <c r="B7" s="17"/>
      <c r="C7" s="18"/>
      <c r="D7" s="18"/>
      <c r="E7" s="19"/>
      <c r="F7" s="17"/>
      <c r="G7" s="20" t="s">
        <v>377</v>
      </c>
      <c r="H7" s="17"/>
      <c r="J7" s="17"/>
      <c r="L7" s="17"/>
    </row>
    <row r="8" spans="2:12" ht="18.75" x14ac:dyDescent="0.2">
      <c r="B8" s="17"/>
      <c r="C8" s="18"/>
      <c r="D8" s="18"/>
      <c r="E8" s="19"/>
      <c r="F8" s="17"/>
      <c r="G8" s="20" t="s">
        <v>378</v>
      </c>
      <c r="H8" s="17"/>
      <c r="J8" s="17"/>
      <c r="L8" s="17"/>
    </row>
    <row r="9" spans="2:12" ht="18.75" x14ac:dyDescent="0.2">
      <c r="B9" s="21"/>
      <c r="C9" s="88"/>
      <c r="D9" s="22"/>
      <c r="E9" s="22"/>
      <c r="F9" s="23"/>
      <c r="G9" s="20" t="s">
        <v>379</v>
      </c>
      <c r="H9" s="21"/>
      <c r="J9" s="21"/>
      <c r="L9" s="23"/>
    </row>
    <row r="10" spans="2:12" ht="31.5" customHeight="1" x14ac:dyDescent="0.2">
      <c r="B10" s="21"/>
      <c r="C10" s="88"/>
      <c r="D10" s="88"/>
      <c r="E10" s="60"/>
      <c r="F10" s="80"/>
      <c r="G10" s="80"/>
      <c r="H10" s="80"/>
      <c r="I10" s="60"/>
      <c r="J10" s="60"/>
      <c r="L10" s="80"/>
    </row>
    <row r="11" spans="2:12" ht="12.75" x14ac:dyDescent="0.2">
      <c r="B11" s="250" t="s">
        <v>380</v>
      </c>
      <c r="C11" s="251"/>
      <c r="D11" s="251"/>
      <c r="E11" s="251"/>
      <c r="F11" s="251"/>
      <c r="G11" s="251"/>
      <c r="H11" s="251"/>
      <c r="I11" s="251"/>
      <c r="J11" s="251"/>
      <c r="L11" s="31"/>
    </row>
    <row r="12" spans="2:12" ht="20.25" customHeight="1" x14ac:dyDescent="0.2">
      <c r="B12" s="250"/>
      <c r="C12" s="252"/>
      <c r="D12" s="252"/>
      <c r="E12" s="253"/>
      <c r="F12" s="253"/>
      <c r="G12" s="253"/>
      <c r="H12" s="253"/>
      <c r="I12" s="253"/>
      <c r="J12" s="253"/>
      <c r="L12" s="31"/>
    </row>
    <row r="13" spans="2:12" ht="12" customHeight="1" x14ac:dyDescent="0.25">
      <c r="B13" s="24"/>
      <c r="C13" s="25"/>
      <c r="D13" s="25"/>
      <c r="E13" s="6"/>
      <c r="F13" s="92">
        <f>'[1]Приложение 9 '!$F$22</f>
        <v>34902859.200000003</v>
      </c>
      <c r="G13" s="92">
        <f>'[1]Приложение 9 '!$G$22</f>
        <v>32401338.399999999</v>
      </c>
      <c r="H13" s="92">
        <f>'[1]Приложение 9 '!$H$22</f>
        <v>32572569.599999998</v>
      </c>
      <c r="I13" s="81"/>
      <c r="J13" s="81"/>
      <c r="K13" s="61"/>
      <c r="L13" s="92"/>
    </row>
    <row r="14" spans="2:12" ht="33.4" customHeight="1" x14ac:dyDescent="0.2">
      <c r="B14" s="254" t="s">
        <v>381</v>
      </c>
      <c r="C14" s="256" t="s">
        <v>382</v>
      </c>
      <c r="D14" s="256" t="s">
        <v>383</v>
      </c>
      <c r="E14" s="258" t="s">
        <v>384</v>
      </c>
      <c r="F14" s="258" t="s">
        <v>384</v>
      </c>
      <c r="G14" s="258" t="s">
        <v>384</v>
      </c>
      <c r="H14" s="258" t="s">
        <v>384</v>
      </c>
      <c r="I14" s="258" t="s">
        <v>384</v>
      </c>
      <c r="J14" s="258" t="s">
        <v>384</v>
      </c>
      <c r="K14" s="31"/>
      <c r="L14" s="31"/>
    </row>
    <row r="15" spans="2:12" ht="33.4" customHeight="1" x14ac:dyDescent="0.2">
      <c r="B15" s="255"/>
      <c r="C15" s="257"/>
      <c r="D15" s="257"/>
      <c r="E15" s="90" t="s">
        <v>385</v>
      </c>
      <c r="F15" s="90" t="s">
        <v>387</v>
      </c>
      <c r="G15" s="90" t="s">
        <v>387</v>
      </c>
      <c r="H15" s="90" t="s">
        <v>388</v>
      </c>
      <c r="I15" s="90" t="s">
        <v>389</v>
      </c>
      <c r="J15" s="90" t="s">
        <v>390</v>
      </c>
      <c r="K15" s="31"/>
      <c r="L15" s="96" t="s">
        <v>386</v>
      </c>
    </row>
    <row r="16" spans="2:12" ht="16.7" customHeight="1" x14ac:dyDescent="0.2">
      <c r="B16" s="26">
        <v>1</v>
      </c>
      <c r="C16" s="27">
        <v>2</v>
      </c>
      <c r="D16" s="27">
        <v>3</v>
      </c>
      <c r="E16" s="28">
        <v>4</v>
      </c>
      <c r="F16" s="28">
        <v>5</v>
      </c>
      <c r="G16" s="28">
        <v>6</v>
      </c>
      <c r="H16" s="28">
        <v>7</v>
      </c>
      <c r="I16" s="28">
        <v>8</v>
      </c>
      <c r="J16" s="63">
        <v>9</v>
      </c>
      <c r="K16" s="64"/>
      <c r="L16" s="28"/>
    </row>
    <row r="17" spans="2:14" ht="16.7" customHeight="1" x14ac:dyDescent="0.25">
      <c r="B17" s="249" t="s">
        <v>391</v>
      </c>
      <c r="C17" s="241" t="s">
        <v>0</v>
      </c>
      <c r="D17" s="29" t="s">
        <v>1</v>
      </c>
      <c r="E17" s="7">
        <f t="shared" ref="E17:J17" si="0">SUM(E18:E21)</f>
        <v>58637659.069999993</v>
      </c>
      <c r="F17" s="7">
        <v>59874489.100000001</v>
      </c>
      <c r="G17" s="7">
        <f t="shared" si="0"/>
        <v>62975645.799999997</v>
      </c>
      <c r="H17" s="7">
        <f t="shared" si="0"/>
        <v>65721191.899999999</v>
      </c>
      <c r="I17" s="7">
        <f t="shared" si="0"/>
        <v>62008848.900000006</v>
      </c>
      <c r="J17" s="65">
        <f t="shared" si="0"/>
        <v>62008848.900000006</v>
      </c>
      <c r="K17" s="64"/>
      <c r="L17" s="7">
        <v>64183398.900000006</v>
      </c>
      <c r="N17" s="59"/>
    </row>
    <row r="18" spans="2:14" ht="16.7" customHeight="1" x14ac:dyDescent="0.25">
      <c r="B18" s="233" t="s">
        <v>392</v>
      </c>
      <c r="C18" s="234" t="s">
        <v>0</v>
      </c>
      <c r="D18" s="91" t="s">
        <v>2</v>
      </c>
      <c r="E18" s="8">
        <f>E23+E28+E33+E38</f>
        <v>29610880.07</v>
      </c>
      <c r="F18" s="8">
        <v>29122478.599999998</v>
      </c>
      <c r="G18" s="8">
        <f t="shared" ref="G18:J18" si="1">G23+G28+G33+G38</f>
        <v>29836756.599999998</v>
      </c>
      <c r="H18" s="8">
        <f t="shared" si="1"/>
        <v>29819045.999999996</v>
      </c>
      <c r="I18" s="8">
        <f>I23+I28+I33+I38</f>
        <v>28208426.5</v>
      </c>
      <c r="J18" s="66">
        <f t="shared" si="1"/>
        <v>28208426.5</v>
      </c>
      <c r="K18" s="64"/>
      <c r="L18" s="8">
        <v>29762815.900000006</v>
      </c>
      <c r="M18" s="61"/>
      <c r="N18" s="59"/>
    </row>
    <row r="19" spans="2:14" ht="16.7" customHeight="1" x14ac:dyDescent="0.25">
      <c r="B19" s="233" t="s">
        <v>392</v>
      </c>
      <c r="C19" s="234" t="s">
        <v>0</v>
      </c>
      <c r="D19" s="91" t="s">
        <v>3</v>
      </c>
      <c r="E19" s="8">
        <f t="shared" ref="E19:J21" si="2">E24+E29+E34+E39</f>
        <v>2741715.4</v>
      </c>
      <c r="F19" s="8">
        <v>2397256.7999999998</v>
      </c>
      <c r="G19" s="8">
        <f t="shared" si="2"/>
        <v>2564581.7999999998</v>
      </c>
      <c r="H19" s="8">
        <f t="shared" si="2"/>
        <v>2753523.6</v>
      </c>
      <c r="I19" s="8">
        <f>I24+I29+I34+I39</f>
        <v>651800.10000000009</v>
      </c>
      <c r="J19" s="66">
        <f t="shared" si="2"/>
        <v>651800.10000000009</v>
      </c>
      <c r="K19" s="64"/>
      <c r="L19" s="8">
        <v>5140043.3000000007</v>
      </c>
      <c r="M19" s="61"/>
      <c r="N19" s="59"/>
    </row>
    <row r="20" spans="2:14" ht="16.7" customHeight="1" x14ac:dyDescent="0.25">
      <c r="B20" s="233" t="s">
        <v>392</v>
      </c>
      <c r="C20" s="234" t="s">
        <v>0</v>
      </c>
      <c r="D20" s="91" t="s">
        <v>4</v>
      </c>
      <c r="E20" s="8">
        <f t="shared" si="2"/>
        <v>9654.2000000000007</v>
      </c>
      <c r="F20" s="8">
        <v>7825.6</v>
      </c>
      <c r="G20" s="8">
        <f t="shared" si="2"/>
        <v>7825.6</v>
      </c>
      <c r="H20" s="8">
        <f t="shared" si="2"/>
        <v>7825.6</v>
      </c>
      <c r="I20" s="8">
        <f t="shared" si="2"/>
        <v>7825.6</v>
      </c>
      <c r="J20" s="66">
        <f t="shared" si="2"/>
        <v>7825.6</v>
      </c>
      <c r="K20" s="64"/>
      <c r="L20" s="8">
        <v>2172.6999999999998</v>
      </c>
      <c r="N20" s="59"/>
    </row>
    <row r="21" spans="2:14" ht="16.7" customHeight="1" x14ac:dyDescent="0.25">
      <c r="B21" s="233" t="s">
        <v>392</v>
      </c>
      <c r="C21" s="234" t="s">
        <v>0</v>
      </c>
      <c r="D21" s="91" t="s">
        <v>5</v>
      </c>
      <c r="E21" s="8">
        <f t="shared" si="2"/>
        <v>26275409.399999999</v>
      </c>
      <c r="F21" s="8">
        <v>28346928.100000001</v>
      </c>
      <c r="G21" s="8">
        <f t="shared" si="2"/>
        <v>30566481.800000001</v>
      </c>
      <c r="H21" s="8">
        <f t="shared" si="2"/>
        <v>33140796.699999999</v>
      </c>
      <c r="I21" s="8">
        <f t="shared" si="2"/>
        <v>33140796.699999999</v>
      </c>
      <c r="J21" s="66">
        <f t="shared" si="2"/>
        <v>33140796.699999999</v>
      </c>
      <c r="K21" s="64"/>
      <c r="L21" s="8">
        <v>29278366.999999996</v>
      </c>
      <c r="N21" s="59"/>
    </row>
    <row r="22" spans="2:14" ht="15.75" customHeight="1" x14ac:dyDescent="0.25">
      <c r="B22" s="233" t="s">
        <v>392</v>
      </c>
      <c r="C22" s="234" t="s">
        <v>6</v>
      </c>
      <c r="D22" s="30" t="s">
        <v>1</v>
      </c>
      <c r="E22" s="7">
        <f t="shared" ref="E22:J22" si="3">SUM(E23:E26)</f>
        <v>26270630.399999999</v>
      </c>
      <c r="F22" s="7">
        <v>28336633.100000001</v>
      </c>
      <c r="G22" s="7">
        <f t="shared" si="3"/>
        <v>30556186.800000001</v>
      </c>
      <c r="H22" s="7">
        <f t="shared" si="3"/>
        <v>33140796.699999999</v>
      </c>
      <c r="I22" s="7">
        <f t="shared" si="3"/>
        <v>33140796.699999999</v>
      </c>
      <c r="J22" s="65">
        <f t="shared" si="3"/>
        <v>33140796.699999999</v>
      </c>
      <c r="K22" s="64"/>
      <c r="L22" s="7">
        <v>29269910.999999996</v>
      </c>
      <c r="N22" s="59"/>
    </row>
    <row r="23" spans="2:14" ht="16.7" customHeight="1" x14ac:dyDescent="0.25">
      <c r="B23" s="233" t="s">
        <v>392</v>
      </c>
      <c r="C23" s="234" t="s">
        <v>6</v>
      </c>
      <c r="D23" s="91" t="s">
        <v>2</v>
      </c>
      <c r="E23" s="8"/>
      <c r="F23" s="8"/>
      <c r="G23" s="8"/>
      <c r="H23" s="8"/>
      <c r="I23" s="8"/>
      <c r="J23" s="66"/>
      <c r="K23" s="64"/>
      <c r="L23" s="8"/>
      <c r="N23" s="59"/>
    </row>
    <row r="24" spans="2:14" ht="16.7" customHeight="1" x14ac:dyDescent="0.25">
      <c r="B24" s="233" t="s">
        <v>392</v>
      </c>
      <c r="C24" s="234" t="s">
        <v>6</v>
      </c>
      <c r="D24" s="91" t="s">
        <v>3</v>
      </c>
      <c r="E24" s="8"/>
      <c r="F24" s="8"/>
      <c r="G24" s="8"/>
      <c r="H24" s="8"/>
      <c r="I24" s="8"/>
      <c r="J24" s="66"/>
      <c r="K24" s="64"/>
      <c r="L24" s="8"/>
      <c r="N24" s="59"/>
    </row>
    <row r="25" spans="2:14" ht="16.7" customHeight="1" x14ac:dyDescent="0.25">
      <c r="B25" s="233" t="s">
        <v>392</v>
      </c>
      <c r="C25" s="234" t="s">
        <v>6</v>
      </c>
      <c r="D25" s="91" t="s">
        <v>4</v>
      </c>
      <c r="E25" s="8"/>
      <c r="F25" s="8"/>
      <c r="G25" s="8"/>
      <c r="H25" s="8"/>
      <c r="I25" s="8"/>
      <c r="J25" s="66"/>
      <c r="K25" s="64"/>
      <c r="L25" s="8"/>
      <c r="N25" s="59"/>
    </row>
    <row r="26" spans="2:14" ht="16.7" customHeight="1" x14ac:dyDescent="0.25">
      <c r="B26" s="233" t="s">
        <v>392</v>
      </c>
      <c r="C26" s="234" t="s">
        <v>6</v>
      </c>
      <c r="D26" s="91" t="s">
        <v>5</v>
      </c>
      <c r="E26" s="8">
        <f>E741+E386</f>
        <v>26270630.399999999</v>
      </c>
      <c r="F26" s="8">
        <v>28336633.100000001</v>
      </c>
      <c r="G26" s="8">
        <f>G741+G386</f>
        <v>30556186.800000001</v>
      </c>
      <c r="H26" s="8">
        <f>H741+H386</f>
        <v>33140796.699999999</v>
      </c>
      <c r="I26" s="8">
        <f>I741+I386</f>
        <v>33140796.699999999</v>
      </c>
      <c r="J26" s="66">
        <f>J741+J386</f>
        <v>33140796.699999999</v>
      </c>
      <c r="K26" s="64"/>
      <c r="L26" s="8">
        <v>29269910.999999996</v>
      </c>
      <c r="N26" s="59"/>
    </row>
    <row r="27" spans="2:14" ht="16.7" customHeight="1" x14ac:dyDescent="0.25">
      <c r="B27" s="233" t="s">
        <v>392</v>
      </c>
      <c r="C27" s="234" t="s">
        <v>7</v>
      </c>
      <c r="D27" s="30" t="s">
        <v>1</v>
      </c>
      <c r="E27" s="7">
        <f t="shared" ref="E27:J27" si="4">SUM(E28:E31)</f>
        <v>31664938.970000003</v>
      </c>
      <c r="F27" s="7">
        <v>29644233.800000001</v>
      </c>
      <c r="G27" s="7">
        <f t="shared" si="4"/>
        <v>30487042.300000001</v>
      </c>
      <c r="H27" s="7">
        <f t="shared" si="4"/>
        <v>31323520</v>
      </c>
      <c r="I27" s="7">
        <f>SUM(I28:I31)</f>
        <v>27936824.200000003</v>
      </c>
      <c r="J27" s="65">
        <f t="shared" si="4"/>
        <v>27936824.200000003</v>
      </c>
      <c r="K27" s="64"/>
      <c r="L27" s="7">
        <v>33437138.700000007</v>
      </c>
      <c r="N27" s="59"/>
    </row>
    <row r="28" spans="2:14" ht="16.7" customHeight="1" x14ac:dyDescent="0.25">
      <c r="B28" s="233" t="s">
        <v>392</v>
      </c>
      <c r="C28" s="234" t="s">
        <v>7</v>
      </c>
      <c r="D28" s="91" t="s">
        <v>2</v>
      </c>
      <c r="E28" s="8">
        <f t="shared" ref="E28:J29" si="5">E48+E343+E378+E443+E478+E743</f>
        <v>28930527.370000001</v>
      </c>
      <c r="F28" s="8">
        <v>27236682</v>
      </c>
      <c r="G28" s="8">
        <f t="shared" si="5"/>
        <v>27912165.5</v>
      </c>
      <c r="H28" s="8">
        <f t="shared" si="5"/>
        <v>28569996.399999999</v>
      </c>
      <c r="I28" s="8">
        <f t="shared" si="5"/>
        <v>27285024.100000001</v>
      </c>
      <c r="J28" s="66">
        <f t="shared" si="5"/>
        <v>27285024.100000001</v>
      </c>
      <c r="K28" s="64"/>
      <c r="L28" s="8">
        <v>28288639.400000006</v>
      </c>
      <c r="N28" s="59"/>
    </row>
    <row r="29" spans="2:14" ht="16.7" customHeight="1" x14ac:dyDescent="0.25">
      <c r="B29" s="233" t="s">
        <v>392</v>
      </c>
      <c r="C29" s="234" t="s">
        <v>7</v>
      </c>
      <c r="D29" s="91" t="s">
        <v>3</v>
      </c>
      <c r="E29" s="8">
        <f t="shared" si="5"/>
        <v>2729632.6</v>
      </c>
      <c r="F29" s="8">
        <v>2397256.7999999998</v>
      </c>
      <c r="G29" s="8">
        <f t="shared" si="5"/>
        <v>2564581.7999999998</v>
      </c>
      <c r="H29" s="8">
        <f t="shared" si="5"/>
        <v>2753523.6</v>
      </c>
      <c r="I29" s="8">
        <f t="shared" si="5"/>
        <v>651800.10000000009</v>
      </c>
      <c r="J29" s="66">
        <f t="shared" si="5"/>
        <v>651800.10000000009</v>
      </c>
      <c r="K29" s="64"/>
      <c r="L29" s="8">
        <v>5140043.3000000007</v>
      </c>
      <c r="N29" s="59"/>
    </row>
    <row r="30" spans="2:14" ht="16.7" customHeight="1" x14ac:dyDescent="0.25">
      <c r="B30" s="233" t="s">
        <v>392</v>
      </c>
      <c r="C30" s="234" t="s">
        <v>7</v>
      </c>
      <c r="D30" s="91" t="s">
        <v>4</v>
      </c>
      <c r="E30" s="8"/>
      <c r="F30" s="8"/>
      <c r="G30" s="8"/>
      <c r="H30" s="8"/>
      <c r="I30" s="8"/>
      <c r="J30" s="66"/>
      <c r="K30" s="64"/>
      <c r="L30" s="8"/>
      <c r="N30" s="59"/>
    </row>
    <row r="31" spans="2:14" ht="16.7" customHeight="1" x14ac:dyDescent="0.25">
      <c r="B31" s="233" t="s">
        <v>392</v>
      </c>
      <c r="C31" s="234" t="s">
        <v>7</v>
      </c>
      <c r="D31" s="91" t="s">
        <v>5</v>
      </c>
      <c r="E31" s="8">
        <f>E51+E346+E381+E446+E481+E746</f>
        <v>4779</v>
      </c>
      <c r="F31" s="8">
        <v>10295</v>
      </c>
      <c r="G31" s="8">
        <f>G51+G346+G381+G446+G481+G746</f>
        <v>10295</v>
      </c>
      <c r="H31" s="8"/>
      <c r="I31" s="8"/>
      <c r="J31" s="66"/>
      <c r="K31" s="64"/>
      <c r="L31" s="8">
        <v>8456</v>
      </c>
      <c r="N31" s="59"/>
    </row>
    <row r="32" spans="2:14" ht="16.7" customHeight="1" x14ac:dyDescent="0.25">
      <c r="B32" s="233" t="s">
        <v>392</v>
      </c>
      <c r="C32" s="234" t="s">
        <v>8</v>
      </c>
      <c r="D32" s="30" t="s">
        <v>1</v>
      </c>
      <c r="E32" s="7">
        <f t="shared" ref="E32:J32" si="6">SUM(E33:E36)</f>
        <v>13056.6</v>
      </c>
      <c r="F32" s="7">
        <v>10547.5</v>
      </c>
      <c r="G32" s="7">
        <f t="shared" si="6"/>
        <v>11228</v>
      </c>
      <c r="H32" s="7">
        <f t="shared" si="6"/>
        <v>11228</v>
      </c>
      <c r="I32" s="7">
        <f t="shared" si="6"/>
        <v>11228</v>
      </c>
      <c r="J32" s="65">
        <f t="shared" si="6"/>
        <v>11228</v>
      </c>
      <c r="K32" s="64"/>
      <c r="L32" s="7">
        <v>5678.7999999999993</v>
      </c>
      <c r="N32" s="59"/>
    </row>
    <row r="33" spans="2:14" ht="16.7" customHeight="1" x14ac:dyDescent="0.25">
      <c r="B33" s="233" t="s">
        <v>392</v>
      </c>
      <c r="C33" s="234" t="s">
        <v>8</v>
      </c>
      <c r="D33" s="91" t="s">
        <v>2</v>
      </c>
      <c r="E33" s="8">
        <f t="shared" ref="E33:J33" si="7">E53</f>
        <v>3402.4</v>
      </c>
      <c r="F33" s="8">
        <v>2721.9</v>
      </c>
      <c r="G33" s="8">
        <f t="shared" si="7"/>
        <v>3402.4</v>
      </c>
      <c r="H33" s="8">
        <f t="shared" si="7"/>
        <v>3402.4</v>
      </c>
      <c r="I33" s="8">
        <f t="shared" si="7"/>
        <v>3402.4</v>
      </c>
      <c r="J33" s="66">
        <f t="shared" si="7"/>
        <v>3402.4</v>
      </c>
      <c r="K33" s="64"/>
      <c r="L33" s="8">
        <v>3506.1</v>
      </c>
      <c r="N33" s="59"/>
    </row>
    <row r="34" spans="2:14" ht="16.7" customHeight="1" x14ac:dyDescent="0.25">
      <c r="B34" s="233" t="s">
        <v>392</v>
      </c>
      <c r="C34" s="234" t="s">
        <v>8</v>
      </c>
      <c r="D34" s="91" t="s">
        <v>3</v>
      </c>
      <c r="E34" s="8"/>
      <c r="F34" s="8"/>
      <c r="G34" s="8"/>
      <c r="H34" s="8"/>
      <c r="I34" s="8"/>
      <c r="J34" s="66"/>
      <c r="K34" s="64"/>
      <c r="L34" s="8"/>
      <c r="N34" s="59"/>
    </row>
    <row r="35" spans="2:14" ht="16.7" customHeight="1" x14ac:dyDescent="0.25">
      <c r="B35" s="233" t="s">
        <v>392</v>
      </c>
      <c r="C35" s="234" t="s">
        <v>8</v>
      </c>
      <c r="D35" s="91" t="s">
        <v>4</v>
      </c>
      <c r="E35" s="8">
        <f t="shared" ref="E35:J35" si="8">E55</f>
        <v>9654.2000000000007</v>
      </c>
      <c r="F35" s="8">
        <v>7825.6</v>
      </c>
      <c r="G35" s="8">
        <f t="shared" si="8"/>
        <v>7825.6</v>
      </c>
      <c r="H35" s="8">
        <f t="shared" si="8"/>
        <v>7825.6</v>
      </c>
      <c r="I35" s="8">
        <f t="shared" si="8"/>
        <v>7825.6</v>
      </c>
      <c r="J35" s="66">
        <f t="shared" si="8"/>
        <v>7825.6</v>
      </c>
      <c r="K35" s="64"/>
      <c r="L35" s="8">
        <v>2172.6999999999998</v>
      </c>
      <c r="N35" s="59"/>
    </row>
    <row r="36" spans="2:14" ht="16.7" customHeight="1" x14ac:dyDescent="0.25">
      <c r="B36" s="233" t="s">
        <v>392</v>
      </c>
      <c r="C36" s="234" t="s">
        <v>8</v>
      </c>
      <c r="D36" s="91" t="s">
        <v>5</v>
      </c>
      <c r="E36" s="8"/>
      <c r="F36" s="8"/>
      <c r="G36" s="8"/>
      <c r="H36" s="8"/>
      <c r="I36" s="8"/>
      <c r="J36" s="66"/>
      <c r="K36" s="64"/>
      <c r="L36" s="8"/>
      <c r="N36" s="59"/>
    </row>
    <row r="37" spans="2:14" ht="16.7" customHeight="1" x14ac:dyDescent="0.25">
      <c r="B37" s="233" t="s">
        <v>392</v>
      </c>
      <c r="C37" s="234" t="s">
        <v>9</v>
      </c>
      <c r="D37" s="30" t="s">
        <v>1</v>
      </c>
      <c r="E37" s="7">
        <f t="shared" ref="E37:J37" si="9">SUM(E38:E41)</f>
        <v>689033.1</v>
      </c>
      <c r="F37" s="7">
        <v>1883074.7</v>
      </c>
      <c r="G37" s="7">
        <f t="shared" si="9"/>
        <v>1921188.7</v>
      </c>
      <c r="H37" s="7">
        <f t="shared" si="9"/>
        <v>1245647.2000000002</v>
      </c>
      <c r="I37" s="7">
        <f t="shared" si="9"/>
        <v>920000</v>
      </c>
      <c r="J37" s="65">
        <f t="shared" si="9"/>
        <v>920000</v>
      </c>
      <c r="K37" s="64"/>
      <c r="L37" s="7">
        <v>1470670.4000000001</v>
      </c>
      <c r="N37" s="59"/>
    </row>
    <row r="38" spans="2:14" ht="16.7" customHeight="1" x14ac:dyDescent="0.25">
      <c r="B38" s="233" t="s">
        <v>392</v>
      </c>
      <c r="C38" s="234" t="s">
        <v>9</v>
      </c>
      <c r="D38" s="91" t="s">
        <v>2</v>
      </c>
      <c r="E38" s="8">
        <f t="shared" ref="E38:J38" si="10">E348+E483</f>
        <v>676950.29999999993</v>
      </c>
      <c r="F38" s="8">
        <v>1883074.7</v>
      </c>
      <c r="G38" s="8">
        <f t="shared" si="10"/>
        <v>1921188.7</v>
      </c>
      <c r="H38" s="8">
        <f t="shared" si="10"/>
        <v>1245647.2000000002</v>
      </c>
      <c r="I38" s="8">
        <f t="shared" si="10"/>
        <v>920000</v>
      </c>
      <c r="J38" s="66">
        <f t="shared" si="10"/>
        <v>920000</v>
      </c>
      <c r="K38" s="64"/>
      <c r="L38" s="8">
        <v>1470670.4000000001</v>
      </c>
      <c r="N38" s="59"/>
    </row>
    <row r="39" spans="2:14" ht="16.7" customHeight="1" x14ac:dyDescent="0.25">
      <c r="B39" s="233" t="s">
        <v>392</v>
      </c>
      <c r="C39" s="234" t="s">
        <v>9</v>
      </c>
      <c r="D39" s="91" t="s">
        <v>3</v>
      </c>
      <c r="E39" s="8">
        <f>E349+E484</f>
        <v>12082.8</v>
      </c>
      <c r="F39" s="8"/>
      <c r="G39" s="8"/>
      <c r="H39" s="8"/>
      <c r="I39" s="8"/>
      <c r="J39" s="66"/>
      <c r="K39" s="64"/>
      <c r="L39" s="8"/>
      <c r="N39" s="59"/>
    </row>
    <row r="40" spans="2:14" ht="14.25" customHeight="1" x14ac:dyDescent="0.25">
      <c r="B40" s="233" t="s">
        <v>392</v>
      </c>
      <c r="C40" s="234" t="s">
        <v>9</v>
      </c>
      <c r="D40" s="91" t="s">
        <v>4</v>
      </c>
      <c r="E40" s="8"/>
      <c r="F40" s="8"/>
      <c r="G40" s="8"/>
      <c r="H40" s="8"/>
      <c r="I40" s="8"/>
      <c r="J40" s="66"/>
      <c r="K40" s="64"/>
      <c r="L40" s="8"/>
      <c r="N40" s="59"/>
    </row>
    <row r="41" spans="2:14" ht="16.7" customHeight="1" x14ac:dyDescent="0.25">
      <c r="B41" s="233" t="s">
        <v>392</v>
      </c>
      <c r="C41" s="234" t="s">
        <v>9</v>
      </c>
      <c r="D41" s="91" t="s">
        <v>5</v>
      </c>
      <c r="E41" s="8"/>
      <c r="F41" s="8"/>
      <c r="G41" s="8"/>
      <c r="H41" s="8"/>
      <c r="I41" s="8"/>
      <c r="J41" s="66"/>
      <c r="K41" s="64"/>
      <c r="L41" s="8"/>
      <c r="N41" s="59"/>
    </row>
    <row r="42" spans="2:14" ht="16.7" customHeight="1" x14ac:dyDescent="0.25">
      <c r="B42" s="238" t="s">
        <v>393</v>
      </c>
      <c r="C42" s="241" t="s">
        <v>0</v>
      </c>
      <c r="D42" s="29" t="s">
        <v>1</v>
      </c>
      <c r="E42" s="7">
        <f t="shared" ref="E42" si="11">SUM(E43:E46)</f>
        <v>11176978.67</v>
      </c>
      <c r="F42" s="7">
        <v>9879765.7999999989</v>
      </c>
      <c r="G42" s="7">
        <f>SUM(G43:G46)</f>
        <v>11258014.1</v>
      </c>
      <c r="H42" s="7">
        <f>SUM(H43:H46)</f>
        <v>11242721.799999999</v>
      </c>
      <c r="I42" s="7">
        <f>SUM(I43:I46)</f>
        <v>10014026.300000001</v>
      </c>
      <c r="J42" s="65">
        <f>SUM(J43:J46)</f>
        <v>10014026.300000001</v>
      </c>
      <c r="K42" s="64"/>
      <c r="L42" s="7">
        <v>11240609.300000001</v>
      </c>
      <c r="N42" s="59"/>
    </row>
    <row r="43" spans="2:14" ht="16.7" customHeight="1" x14ac:dyDescent="0.25">
      <c r="B43" s="239"/>
      <c r="C43" s="234" t="s">
        <v>0</v>
      </c>
      <c r="D43" s="91" t="s">
        <v>2</v>
      </c>
      <c r="E43" s="8">
        <f t="shared" ref="E43:J45" si="12">E48+E53</f>
        <v>9520420.870000001</v>
      </c>
      <c r="F43" s="8">
        <v>8273047.7000000002</v>
      </c>
      <c r="G43" s="8">
        <f t="shared" si="12"/>
        <v>9559007.4000000004</v>
      </c>
      <c r="H43" s="8">
        <f t="shared" si="12"/>
        <v>9557992</v>
      </c>
      <c r="I43" s="8">
        <f t="shared" si="12"/>
        <v>9404215.9000000004</v>
      </c>
      <c r="J43" s="66">
        <f t="shared" si="12"/>
        <v>9404215.9000000004</v>
      </c>
      <c r="K43" s="64"/>
      <c r="L43" s="8">
        <v>9384015.4000000022</v>
      </c>
      <c r="N43" s="59"/>
    </row>
    <row r="44" spans="2:14" ht="16.7" customHeight="1" x14ac:dyDescent="0.25">
      <c r="B44" s="239"/>
      <c r="C44" s="234" t="s">
        <v>0</v>
      </c>
      <c r="D44" s="91" t="s">
        <v>3</v>
      </c>
      <c r="E44" s="8">
        <f t="shared" si="12"/>
        <v>1642124.6</v>
      </c>
      <c r="F44" s="8">
        <v>1588597.5</v>
      </c>
      <c r="G44" s="8">
        <f t="shared" si="12"/>
        <v>1680886.1</v>
      </c>
      <c r="H44" s="8">
        <f t="shared" si="12"/>
        <v>1676904.2</v>
      </c>
      <c r="I44" s="8">
        <f t="shared" si="12"/>
        <v>601984.80000000005</v>
      </c>
      <c r="J44" s="66">
        <f t="shared" si="12"/>
        <v>601984.80000000005</v>
      </c>
      <c r="K44" s="64"/>
      <c r="L44" s="8">
        <v>1845965.2</v>
      </c>
      <c r="N44" s="59"/>
    </row>
    <row r="45" spans="2:14" ht="16.7" customHeight="1" x14ac:dyDescent="0.25">
      <c r="B45" s="239"/>
      <c r="C45" s="234" t="s">
        <v>0</v>
      </c>
      <c r="D45" s="91" t="s">
        <v>4</v>
      </c>
      <c r="E45" s="8">
        <f t="shared" si="12"/>
        <v>9654.2000000000007</v>
      </c>
      <c r="F45" s="8">
        <v>7825.6</v>
      </c>
      <c r="G45" s="8">
        <f t="shared" si="12"/>
        <v>7825.6</v>
      </c>
      <c r="H45" s="8">
        <f t="shared" si="12"/>
        <v>7825.6</v>
      </c>
      <c r="I45" s="8">
        <f t="shared" si="12"/>
        <v>7825.6</v>
      </c>
      <c r="J45" s="66">
        <f t="shared" si="12"/>
        <v>7825.6</v>
      </c>
      <c r="K45" s="64"/>
      <c r="L45" s="8">
        <v>2172.6999999999998</v>
      </c>
      <c r="N45" s="59"/>
    </row>
    <row r="46" spans="2:14" ht="16.7" customHeight="1" x14ac:dyDescent="0.25">
      <c r="B46" s="239"/>
      <c r="C46" s="234" t="s">
        <v>0</v>
      </c>
      <c r="D46" s="91" t="s">
        <v>5</v>
      </c>
      <c r="E46" s="8">
        <f>E51+E56</f>
        <v>4779</v>
      </c>
      <c r="F46" s="8">
        <v>10295</v>
      </c>
      <c r="G46" s="8">
        <f>G51+G56</f>
        <v>10295</v>
      </c>
      <c r="H46" s="8"/>
      <c r="I46" s="8"/>
      <c r="J46" s="66"/>
      <c r="K46" s="64"/>
      <c r="L46" s="8">
        <v>8456</v>
      </c>
      <c r="N46" s="59"/>
    </row>
    <row r="47" spans="2:14" ht="16.7" customHeight="1" x14ac:dyDescent="0.25">
      <c r="B47" s="239"/>
      <c r="C47" s="234" t="s">
        <v>7</v>
      </c>
      <c r="D47" s="30" t="s">
        <v>1</v>
      </c>
      <c r="E47" s="7">
        <f>SUM(E48:E51)</f>
        <v>11163922.07</v>
      </c>
      <c r="F47" s="7">
        <v>9869218.3000000007</v>
      </c>
      <c r="G47" s="7">
        <f>SUM(G48:G51)</f>
        <v>11246786.1</v>
      </c>
      <c r="H47" s="7">
        <v>8419153.6000000015</v>
      </c>
      <c r="I47" s="7">
        <v>8419153.6000000015</v>
      </c>
      <c r="J47" s="65">
        <v>8419153.6000000015</v>
      </c>
      <c r="K47" s="64"/>
      <c r="L47" s="7">
        <v>11234930.500000002</v>
      </c>
      <c r="N47" s="59"/>
    </row>
    <row r="48" spans="2:14" ht="16.7" customHeight="1" x14ac:dyDescent="0.25">
      <c r="B48" s="239"/>
      <c r="C48" s="234" t="s">
        <v>7</v>
      </c>
      <c r="D48" s="91" t="s">
        <v>2</v>
      </c>
      <c r="E48" s="8">
        <f>E58+E78+E88+E133+E148+E168+E183+E213+E223+E238+E283+E293+E308+E328+E318</f>
        <v>9517018.4700000007</v>
      </c>
      <c r="F48" s="8">
        <v>8270325.7999999998</v>
      </c>
      <c r="G48" s="8">
        <f t="shared" ref="G48:J49" si="13">G58+G78+G88+G133+G148+G168+G183+G213+G223+G238+G283+G293+G308+G328+G318</f>
        <v>9555605</v>
      </c>
      <c r="H48" s="8">
        <f t="shared" si="13"/>
        <v>9554589.5999999996</v>
      </c>
      <c r="I48" s="8">
        <f t="shared" si="13"/>
        <v>9400813.5</v>
      </c>
      <c r="J48" s="8">
        <f t="shared" si="13"/>
        <v>9400813.5</v>
      </c>
      <c r="K48" s="67"/>
      <c r="L48" s="8">
        <v>9380509.3000000026</v>
      </c>
      <c r="N48" s="59"/>
    </row>
    <row r="49" spans="1:14" ht="16.7" customHeight="1" x14ac:dyDescent="0.25">
      <c r="B49" s="239"/>
      <c r="C49" s="234" t="s">
        <v>7</v>
      </c>
      <c r="D49" s="91" t="s">
        <v>3</v>
      </c>
      <c r="E49" s="8">
        <f>E59+E79+E89+E134+E149+E169+E184+E214+E224+E239+E284+E294+E309+E329</f>
        <v>1642124.6</v>
      </c>
      <c r="F49" s="8">
        <v>1588597.5</v>
      </c>
      <c r="G49" s="8">
        <f t="shared" si="13"/>
        <v>1680886.1</v>
      </c>
      <c r="H49" s="8">
        <f t="shared" si="13"/>
        <v>1676904.2</v>
      </c>
      <c r="I49" s="8">
        <f t="shared" ref="I49:J49" si="14">I59+I79+I89+I134+I149+I169+I184+I214+I224+I239+I284+I294+I309+I329</f>
        <v>601984.80000000005</v>
      </c>
      <c r="J49" s="8">
        <f t="shared" si="14"/>
        <v>601984.80000000005</v>
      </c>
      <c r="K49" s="64"/>
      <c r="L49" s="8">
        <v>1845965.2</v>
      </c>
      <c r="M49" s="62">
        <v>1589794.7</v>
      </c>
      <c r="N49" s="59"/>
    </row>
    <row r="50" spans="1:14" ht="16.7" customHeight="1" x14ac:dyDescent="0.25">
      <c r="B50" s="239"/>
      <c r="C50" s="234" t="s">
        <v>7</v>
      </c>
      <c r="D50" s="91" t="s">
        <v>4</v>
      </c>
      <c r="E50" s="8"/>
      <c r="F50" s="8"/>
      <c r="G50" s="8"/>
      <c r="H50" s="8"/>
      <c r="I50" s="8"/>
      <c r="J50" s="66"/>
      <c r="K50" s="64"/>
      <c r="L50" s="8"/>
      <c r="N50" s="59"/>
    </row>
    <row r="51" spans="1:14" ht="16.7" customHeight="1" x14ac:dyDescent="0.25">
      <c r="B51" s="239"/>
      <c r="C51" s="234" t="s">
        <v>7</v>
      </c>
      <c r="D51" s="91" t="s">
        <v>5</v>
      </c>
      <c r="E51" s="8">
        <f>E61+E81+E91+E136+E151+E171+E186+E216+E226+E241+E286+E296+E311+E331</f>
        <v>4779</v>
      </c>
      <c r="F51" s="8">
        <v>10295</v>
      </c>
      <c r="G51" s="8">
        <f t="shared" ref="G51" si="15">G61+G81+G91+G136+G151+G171+G186+G216+G226+G241+G286+G296+G311+G331</f>
        <v>10295</v>
      </c>
      <c r="H51" s="8"/>
      <c r="I51" s="8"/>
      <c r="J51" s="66"/>
      <c r="K51" s="64"/>
      <c r="L51" s="8">
        <v>8456</v>
      </c>
      <c r="N51" s="59"/>
    </row>
    <row r="52" spans="1:14" ht="16.7" customHeight="1" x14ac:dyDescent="0.25">
      <c r="B52" s="239"/>
      <c r="C52" s="234" t="s">
        <v>8</v>
      </c>
      <c r="D52" s="30" t="s">
        <v>1</v>
      </c>
      <c r="E52" s="7">
        <f t="shared" ref="E52:J52" si="16">SUM(E53:E56)</f>
        <v>13056.6</v>
      </c>
      <c r="F52" s="7">
        <v>10547.5</v>
      </c>
      <c r="G52" s="7">
        <f t="shared" si="16"/>
        <v>11228</v>
      </c>
      <c r="H52" s="7">
        <f t="shared" si="16"/>
        <v>11228</v>
      </c>
      <c r="I52" s="7">
        <f t="shared" si="16"/>
        <v>11228</v>
      </c>
      <c r="J52" s="65">
        <f t="shared" si="16"/>
        <v>11228</v>
      </c>
      <c r="K52" s="64"/>
      <c r="L52" s="7">
        <v>5678.7999999999993</v>
      </c>
      <c r="N52" s="59"/>
    </row>
    <row r="53" spans="1:14" ht="16.7" customHeight="1" x14ac:dyDescent="0.25">
      <c r="B53" s="239"/>
      <c r="C53" s="234" t="s">
        <v>8</v>
      </c>
      <c r="D53" s="91" t="s">
        <v>2</v>
      </c>
      <c r="E53" s="8">
        <f t="shared" ref="E53:J53" si="17">E158</f>
        <v>3402.4</v>
      </c>
      <c r="F53" s="8">
        <v>2721.9</v>
      </c>
      <c r="G53" s="8">
        <f t="shared" si="17"/>
        <v>3402.4</v>
      </c>
      <c r="H53" s="8">
        <f t="shared" si="17"/>
        <v>3402.4</v>
      </c>
      <c r="I53" s="8">
        <f t="shared" si="17"/>
        <v>3402.4</v>
      </c>
      <c r="J53" s="66">
        <f t="shared" si="17"/>
        <v>3402.4</v>
      </c>
      <c r="K53" s="64"/>
      <c r="L53" s="8">
        <v>3506.1</v>
      </c>
      <c r="N53" s="59"/>
    </row>
    <row r="54" spans="1:14" ht="16.7" customHeight="1" x14ac:dyDescent="0.25">
      <c r="B54" s="239"/>
      <c r="C54" s="234" t="s">
        <v>8</v>
      </c>
      <c r="D54" s="91" t="s">
        <v>3</v>
      </c>
      <c r="E54" s="8"/>
      <c r="F54" s="8"/>
      <c r="G54" s="8"/>
      <c r="H54" s="8"/>
      <c r="I54" s="8"/>
      <c r="J54" s="66"/>
      <c r="K54" s="64"/>
      <c r="L54" s="8"/>
      <c r="N54" s="59"/>
    </row>
    <row r="55" spans="1:14" ht="16.7" customHeight="1" x14ac:dyDescent="0.25">
      <c r="B55" s="239"/>
      <c r="C55" s="234" t="s">
        <v>8</v>
      </c>
      <c r="D55" s="91" t="s">
        <v>4</v>
      </c>
      <c r="E55" s="8">
        <f t="shared" ref="E55:J55" si="18">E160</f>
        <v>9654.2000000000007</v>
      </c>
      <c r="F55" s="8">
        <v>7825.6</v>
      </c>
      <c r="G55" s="8">
        <f t="shared" si="18"/>
        <v>7825.6</v>
      </c>
      <c r="H55" s="8">
        <f t="shared" si="18"/>
        <v>7825.6</v>
      </c>
      <c r="I55" s="8">
        <f t="shared" si="18"/>
        <v>7825.6</v>
      </c>
      <c r="J55" s="66">
        <f t="shared" si="18"/>
        <v>7825.6</v>
      </c>
      <c r="K55" s="64"/>
      <c r="L55" s="8">
        <v>2172.6999999999998</v>
      </c>
      <c r="N55" s="59"/>
    </row>
    <row r="56" spans="1:14" ht="16.7" customHeight="1" x14ac:dyDescent="0.25">
      <c r="B56" s="240"/>
      <c r="C56" s="234" t="s">
        <v>8</v>
      </c>
      <c r="D56" s="91" t="s">
        <v>5</v>
      </c>
      <c r="E56" s="8"/>
      <c r="F56" s="8"/>
      <c r="G56" s="8"/>
      <c r="H56" s="8"/>
      <c r="I56" s="8"/>
      <c r="J56" s="66"/>
      <c r="K56" s="64"/>
      <c r="L56" s="8"/>
      <c r="N56" s="59"/>
    </row>
    <row r="57" spans="1:14" s="69" customFormat="1" ht="16.7" customHeight="1" x14ac:dyDescent="0.25">
      <c r="A57" s="89"/>
      <c r="B57" s="233" t="s">
        <v>10</v>
      </c>
      <c r="C57" s="234" t="s">
        <v>7</v>
      </c>
      <c r="D57" s="30" t="s">
        <v>1</v>
      </c>
      <c r="E57" s="7">
        <f t="shared" ref="E57:J57" si="19">SUM(E58:E61)</f>
        <v>188209.1</v>
      </c>
      <c r="F57" s="7">
        <v>159302.59999999998</v>
      </c>
      <c r="G57" s="7">
        <f t="shared" si="19"/>
        <v>185235.4</v>
      </c>
      <c r="H57" s="7">
        <f t="shared" si="19"/>
        <v>184929.1</v>
      </c>
      <c r="I57" s="7">
        <f t="shared" si="19"/>
        <v>185144.4</v>
      </c>
      <c r="J57" s="65">
        <f t="shared" si="19"/>
        <v>185144.4</v>
      </c>
      <c r="K57" s="64"/>
      <c r="L57" s="7">
        <v>186235.4</v>
      </c>
      <c r="M57" s="68"/>
      <c r="N57" s="59"/>
    </row>
    <row r="58" spans="1:14" s="69" customFormat="1" ht="16.7" customHeight="1" x14ac:dyDescent="0.25">
      <c r="A58" s="89"/>
      <c r="B58" s="233" t="s">
        <v>10</v>
      </c>
      <c r="C58" s="234" t="s">
        <v>7</v>
      </c>
      <c r="D58" s="91" t="s">
        <v>2</v>
      </c>
      <c r="E58" s="8">
        <f>E63+E68+E73</f>
        <v>182813.7</v>
      </c>
      <c r="F58" s="8">
        <v>153636.69999999998</v>
      </c>
      <c r="G58" s="8">
        <f t="shared" ref="G58:J58" si="20">G63+G68+G73</f>
        <v>179749</v>
      </c>
      <c r="H58" s="8">
        <f t="shared" si="20"/>
        <v>179749</v>
      </c>
      <c r="I58" s="8">
        <f t="shared" si="20"/>
        <v>179749</v>
      </c>
      <c r="J58" s="8">
        <f t="shared" si="20"/>
        <v>179749</v>
      </c>
      <c r="K58" s="64"/>
      <c r="L58" s="8">
        <v>180749</v>
      </c>
      <c r="M58" s="68"/>
      <c r="N58" s="59"/>
    </row>
    <row r="59" spans="1:14" s="69" customFormat="1" ht="16.7" customHeight="1" x14ac:dyDescent="0.25">
      <c r="A59" s="89"/>
      <c r="B59" s="233" t="s">
        <v>10</v>
      </c>
      <c r="C59" s="234" t="s">
        <v>7</v>
      </c>
      <c r="D59" s="91" t="s">
        <v>3</v>
      </c>
      <c r="E59" s="8">
        <f t="shared" ref="E59:J59" si="21">E64+E69+E74</f>
        <v>5395.4</v>
      </c>
      <c r="F59" s="8">
        <v>5665.9</v>
      </c>
      <c r="G59" s="8">
        <f t="shared" si="21"/>
        <v>5486.4</v>
      </c>
      <c r="H59" s="8">
        <f t="shared" si="21"/>
        <v>5180.1000000000004</v>
      </c>
      <c r="I59" s="8">
        <f t="shared" si="21"/>
        <v>5395.4</v>
      </c>
      <c r="J59" s="8">
        <f t="shared" si="21"/>
        <v>5395.4</v>
      </c>
      <c r="K59" s="64"/>
      <c r="L59" s="8">
        <v>5486.4</v>
      </c>
      <c r="M59" s="68"/>
      <c r="N59" s="59"/>
    </row>
    <row r="60" spans="1:14" s="69" customFormat="1" ht="16.7" customHeight="1" x14ac:dyDescent="0.25">
      <c r="A60" s="89"/>
      <c r="B60" s="233" t="s">
        <v>10</v>
      </c>
      <c r="C60" s="234" t="s">
        <v>7</v>
      </c>
      <c r="D60" s="91" t="s">
        <v>4</v>
      </c>
      <c r="E60" s="8"/>
      <c r="F60" s="8"/>
      <c r="G60" s="8"/>
      <c r="H60" s="8"/>
      <c r="I60" s="8"/>
      <c r="J60" s="66"/>
      <c r="K60" s="64"/>
      <c r="L60" s="8"/>
      <c r="M60" s="68"/>
      <c r="N60" s="59"/>
    </row>
    <row r="61" spans="1:14" s="69" customFormat="1" ht="16.7" customHeight="1" x14ac:dyDescent="0.25">
      <c r="A61" s="89"/>
      <c r="B61" s="233" t="s">
        <v>10</v>
      </c>
      <c r="C61" s="234" t="s">
        <v>7</v>
      </c>
      <c r="D61" s="91" t="s">
        <v>5</v>
      </c>
      <c r="E61" s="8"/>
      <c r="F61" s="8"/>
      <c r="G61" s="8"/>
      <c r="H61" s="8"/>
      <c r="I61" s="8"/>
      <c r="J61" s="66"/>
      <c r="K61" s="64"/>
      <c r="L61" s="8"/>
      <c r="M61" s="68"/>
      <c r="N61" s="59"/>
    </row>
    <row r="62" spans="1:14" ht="16.7" customHeight="1" x14ac:dyDescent="0.25">
      <c r="B62" s="233" t="s">
        <v>11</v>
      </c>
      <c r="C62" s="234" t="s">
        <v>7</v>
      </c>
      <c r="D62" s="30" t="s">
        <v>1</v>
      </c>
      <c r="E62" s="7">
        <f t="shared" ref="E62:J62" si="22">SUM(E63:E66)</f>
        <v>165633.30000000002</v>
      </c>
      <c r="F62" s="7">
        <v>140788.29999999999</v>
      </c>
      <c r="G62" s="7">
        <f t="shared" si="22"/>
        <v>165633.29999999999</v>
      </c>
      <c r="H62" s="7">
        <f t="shared" si="22"/>
        <v>165633.29999999999</v>
      </c>
      <c r="I62" s="7">
        <f t="shared" si="22"/>
        <v>165633.29999999999</v>
      </c>
      <c r="J62" s="65">
        <f t="shared" si="22"/>
        <v>165633.29999999999</v>
      </c>
      <c r="K62" s="64"/>
      <c r="L62" s="7">
        <v>165633.29999999999</v>
      </c>
      <c r="N62" s="59"/>
    </row>
    <row r="63" spans="1:14" ht="16.7" customHeight="1" x14ac:dyDescent="0.25">
      <c r="B63" s="233" t="s">
        <v>11</v>
      </c>
      <c r="C63" s="234" t="s">
        <v>7</v>
      </c>
      <c r="D63" s="91" t="s">
        <v>2</v>
      </c>
      <c r="E63" s="8">
        <f>[2]Лист4!E55</f>
        <v>165633.30000000002</v>
      </c>
      <c r="F63" s="8">
        <v>140788.29999999999</v>
      </c>
      <c r="G63" s="8">
        <f>[2]Лист4!G55</f>
        <v>165633.29999999999</v>
      </c>
      <c r="H63" s="8">
        <f>[2]Лист4!H55</f>
        <v>165633.29999999999</v>
      </c>
      <c r="I63" s="8">
        <f>[2]Лист4!I55</f>
        <v>165633.29999999999</v>
      </c>
      <c r="J63" s="8">
        <f>[2]Лист4!J55</f>
        <v>165633.29999999999</v>
      </c>
      <c r="K63" s="67"/>
      <c r="L63" s="8">
        <v>165633.29999999999</v>
      </c>
      <c r="N63" s="59"/>
    </row>
    <row r="64" spans="1:14" ht="16.7" customHeight="1" x14ac:dyDescent="0.25">
      <c r="B64" s="233" t="s">
        <v>11</v>
      </c>
      <c r="C64" s="234" t="s">
        <v>7</v>
      </c>
      <c r="D64" s="91" t="s">
        <v>3</v>
      </c>
      <c r="E64" s="8"/>
      <c r="F64" s="8"/>
      <c r="G64" s="8"/>
      <c r="H64" s="8"/>
      <c r="I64" s="8"/>
      <c r="J64" s="66"/>
      <c r="K64" s="64"/>
      <c r="L64" s="8"/>
      <c r="N64" s="59"/>
    </row>
    <row r="65" spans="1:14" ht="16.7" customHeight="1" x14ac:dyDescent="0.25">
      <c r="B65" s="233" t="s">
        <v>11</v>
      </c>
      <c r="C65" s="234" t="s">
        <v>7</v>
      </c>
      <c r="D65" s="91" t="s">
        <v>4</v>
      </c>
      <c r="E65" s="8"/>
      <c r="F65" s="8"/>
      <c r="G65" s="8"/>
      <c r="H65" s="8"/>
      <c r="I65" s="8"/>
      <c r="J65" s="66"/>
      <c r="K65" s="64"/>
      <c r="L65" s="8"/>
      <c r="N65" s="59"/>
    </row>
    <row r="66" spans="1:14" ht="16.7" customHeight="1" x14ac:dyDescent="0.25">
      <c r="B66" s="233" t="s">
        <v>11</v>
      </c>
      <c r="C66" s="234" t="s">
        <v>7</v>
      </c>
      <c r="D66" s="91" t="s">
        <v>5</v>
      </c>
      <c r="E66" s="8"/>
      <c r="F66" s="8"/>
      <c r="G66" s="8"/>
      <c r="H66" s="8"/>
      <c r="I66" s="8"/>
      <c r="J66" s="66"/>
      <c r="K66" s="64"/>
      <c r="L66" s="8"/>
      <c r="N66" s="59"/>
    </row>
    <row r="67" spans="1:14" ht="16.7" customHeight="1" x14ac:dyDescent="0.25">
      <c r="B67" s="233" t="s">
        <v>464</v>
      </c>
      <c r="C67" s="234" t="s">
        <v>7</v>
      </c>
      <c r="D67" s="30" t="s">
        <v>1</v>
      </c>
      <c r="E67" s="7">
        <f t="shared" ref="E67:J67" si="23">SUM(E68:E71)</f>
        <v>9778.9</v>
      </c>
      <c r="F67" s="7">
        <v>9391.9</v>
      </c>
      <c r="G67" s="7">
        <f t="shared" si="23"/>
        <v>9869.9</v>
      </c>
      <c r="H67" s="7">
        <f t="shared" si="23"/>
        <v>9563.6</v>
      </c>
      <c r="I67" s="7">
        <f t="shared" si="23"/>
        <v>9778.9</v>
      </c>
      <c r="J67" s="65">
        <f t="shared" si="23"/>
        <v>9778.9</v>
      </c>
      <c r="K67" s="64"/>
      <c r="L67" s="7">
        <v>9869.9</v>
      </c>
      <c r="N67" s="59"/>
    </row>
    <row r="68" spans="1:14" ht="16.7" customHeight="1" x14ac:dyDescent="0.25">
      <c r="B68" s="233" t="s">
        <v>12</v>
      </c>
      <c r="C68" s="234" t="s">
        <v>7</v>
      </c>
      <c r="D68" s="91" t="s">
        <v>2</v>
      </c>
      <c r="E68" s="8">
        <f>[2]Лист4!E59</f>
        <v>4383.5</v>
      </c>
      <c r="F68" s="8">
        <v>3726</v>
      </c>
      <c r="G68" s="8">
        <f>[2]Лист4!G59</f>
        <v>4383.5</v>
      </c>
      <c r="H68" s="8">
        <f>[2]Лист4!H59</f>
        <v>4383.5</v>
      </c>
      <c r="I68" s="8">
        <f>[2]Лист4!I59</f>
        <v>4383.5</v>
      </c>
      <c r="J68" s="8">
        <f>[2]Лист4!J59</f>
        <v>4383.5</v>
      </c>
      <c r="K68" s="64"/>
      <c r="L68" s="8">
        <v>4383.5</v>
      </c>
      <c r="N68" s="59"/>
    </row>
    <row r="69" spans="1:14" ht="16.7" customHeight="1" x14ac:dyDescent="0.25">
      <c r="B69" s="233" t="s">
        <v>12</v>
      </c>
      <c r="C69" s="234" t="s">
        <v>7</v>
      </c>
      <c r="D69" s="91" t="s">
        <v>3</v>
      </c>
      <c r="E69" s="8">
        <f>[2]Лист4!E60</f>
        <v>5395.4</v>
      </c>
      <c r="F69" s="8">
        <v>5665.9</v>
      </c>
      <c r="G69" s="8">
        <f>[2]Лист4!G60</f>
        <v>5486.4</v>
      </c>
      <c r="H69" s="8">
        <f>[2]Лист4!H60</f>
        <v>5180.1000000000004</v>
      </c>
      <c r="I69" s="8">
        <v>5395.4</v>
      </c>
      <c r="J69" s="8">
        <v>5395.4</v>
      </c>
      <c r="K69" s="64"/>
      <c r="L69" s="8">
        <v>5486.4</v>
      </c>
      <c r="N69" s="59"/>
    </row>
    <row r="70" spans="1:14" ht="16.7" customHeight="1" x14ac:dyDescent="0.25">
      <c r="B70" s="233" t="s">
        <v>12</v>
      </c>
      <c r="C70" s="234" t="s">
        <v>7</v>
      </c>
      <c r="D70" s="91" t="s">
        <v>4</v>
      </c>
      <c r="E70" s="8"/>
      <c r="F70" s="8"/>
      <c r="G70" s="8"/>
      <c r="H70" s="8"/>
      <c r="I70" s="8"/>
      <c r="J70" s="66"/>
      <c r="K70" s="64"/>
      <c r="L70" s="8"/>
      <c r="N70" s="59"/>
    </row>
    <row r="71" spans="1:14" ht="27.75" customHeight="1" x14ac:dyDescent="0.25">
      <c r="B71" s="233" t="s">
        <v>12</v>
      </c>
      <c r="C71" s="234" t="s">
        <v>7</v>
      </c>
      <c r="D71" s="91" t="s">
        <v>5</v>
      </c>
      <c r="E71" s="8"/>
      <c r="F71" s="8"/>
      <c r="G71" s="8"/>
      <c r="H71" s="8"/>
      <c r="I71" s="8"/>
      <c r="J71" s="66"/>
      <c r="K71" s="64"/>
      <c r="L71" s="8"/>
      <c r="N71" s="59"/>
    </row>
    <row r="72" spans="1:14" ht="16.7" customHeight="1" x14ac:dyDescent="0.25">
      <c r="B72" s="233" t="s">
        <v>13</v>
      </c>
      <c r="C72" s="234" t="s">
        <v>7</v>
      </c>
      <c r="D72" s="30" t="s">
        <v>1</v>
      </c>
      <c r="E72" s="7">
        <f t="shared" ref="E72:J72" si="24">SUM(E73:E76)</f>
        <v>12796.900000000001</v>
      </c>
      <c r="F72" s="7">
        <v>9122.4</v>
      </c>
      <c r="G72" s="7">
        <f t="shared" si="24"/>
        <v>9732.2000000000007</v>
      </c>
      <c r="H72" s="7">
        <f t="shared" si="24"/>
        <v>9732.2000000000007</v>
      </c>
      <c r="I72" s="7">
        <f t="shared" si="24"/>
        <v>9732.2000000000007</v>
      </c>
      <c r="J72" s="65">
        <f t="shared" si="24"/>
        <v>9732.2000000000007</v>
      </c>
      <c r="K72" s="64"/>
      <c r="L72" s="7">
        <v>10732.2</v>
      </c>
      <c r="N72" s="59"/>
    </row>
    <row r="73" spans="1:14" ht="16.7" customHeight="1" x14ac:dyDescent="0.25">
      <c r="B73" s="233" t="s">
        <v>13</v>
      </c>
      <c r="C73" s="234" t="s">
        <v>7</v>
      </c>
      <c r="D73" s="91" t="s">
        <v>2</v>
      </c>
      <c r="E73" s="8">
        <f>[2]Лист4!E63</f>
        <v>12796.900000000001</v>
      </c>
      <c r="F73" s="8">
        <v>9122.4</v>
      </c>
      <c r="G73" s="8">
        <f>[2]Лист4!G63</f>
        <v>9732.2000000000007</v>
      </c>
      <c r="H73" s="8">
        <f>[2]Лист4!H63</f>
        <v>9732.2000000000007</v>
      </c>
      <c r="I73" s="8">
        <f>[2]Лист4!I63</f>
        <v>9732.2000000000007</v>
      </c>
      <c r="J73" s="8">
        <f>[2]Лист4!J63</f>
        <v>9732.2000000000007</v>
      </c>
      <c r="K73" s="64"/>
      <c r="L73" s="8">
        <v>10732.2</v>
      </c>
      <c r="N73" s="59"/>
    </row>
    <row r="74" spans="1:14" ht="16.7" customHeight="1" x14ac:dyDescent="0.25">
      <c r="B74" s="233" t="s">
        <v>13</v>
      </c>
      <c r="C74" s="234" t="s">
        <v>7</v>
      </c>
      <c r="D74" s="91" t="s">
        <v>3</v>
      </c>
      <c r="E74" s="8"/>
      <c r="F74" s="8"/>
      <c r="G74" s="8"/>
      <c r="H74" s="8"/>
      <c r="I74" s="8"/>
      <c r="J74" s="66"/>
      <c r="K74" s="64"/>
      <c r="L74" s="8"/>
      <c r="N74" s="59"/>
    </row>
    <row r="75" spans="1:14" ht="16.7" customHeight="1" x14ac:dyDescent="0.25">
      <c r="B75" s="233" t="s">
        <v>13</v>
      </c>
      <c r="C75" s="234" t="s">
        <v>7</v>
      </c>
      <c r="D75" s="91" t="s">
        <v>4</v>
      </c>
      <c r="E75" s="8"/>
      <c r="F75" s="8"/>
      <c r="G75" s="8"/>
      <c r="H75" s="8"/>
      <c r="I75" s="8"/>
      <c r="J75" s="66"/>
      <c r="K75" s="64"/>
      <c r="L75" s="8"/>
      <c r="N75" s="59"/>
    </row>
    <row r="76" spans="1:14" ht="16.7" customHeight="1" x14ac:dyDescent="0.25">
      <c r="B76" s="233" t="s">
        <v>13</v>
      </c>
      <c r="C76" s="234" t="s">
        <v>7</v>
      </c>
      <c r="D76" s="91" t="s">
        <v>5</v>
      </c>
      <c r="E76" s="8"/>
      <c r="F76" s="8"/>
      <c r="G76" s="8"/>
      <c r="H76" s="8"/>
      <c r="I76" s="8"/>
      <c r="J76" s="66"/>
      <c r="K76" s="64"/>
      <c r="L76" s="8"/>
      <c r="N76" s="59"/>
    </row>
    <row r="77" spans="1:14" s="69" customFormat="1" ht="16.7" customHeight="1" x14ac:dyDescent="0.25">
      <c r="A77" s="89"/>
      <c r="B77" s="233" t="s">
        <v>394</v>
      </c>
      <c r="C77" s="234" t="s">
        <v>7</v>
      </c>
      <c r="D77" s="30" t="s">
        <v>1</v>
      </c>
      <c r="E77" s="7">
        <f t="shared" ref="E77:J77" si="25">SUM(E78:E81)</f>
        <v>800</v>
      </c>
      <c r="F77" s="7">
        <v>680</v>
      </c>
      <c r="G77" s="7">
        <f t="shared" si="25"/>
        <v>800</v>
      </c>
      <c r="H77" s="7">
        <f t="shared" si="25"/>
        <v>800</v>
      </c>
      <c r="I77" s="7">
        <f t="shared" si="25"/>
        <v>800</v>
      </c>
      <c r="J77" s="65">
        <f t="shared" si="25"/>
        <v>800</v>
      </c>
      <c r="K77" s="64"/>
      <c r="L77" s="7">
        <v>800</v>
      </c>
      <c r="M77" s="68"/>
      <c r="N77" s="59"/>
    </row>
    <row r="78" spans="1:14" s="69" customFormat="1" ht="16.7" customHeight="1" x14ac:dyDescent="0.25">
      <c r="A78" s="89"/>
      <c r="B78" s="233" t="s">
        <v>10</v>
      </c>
      <c r="C78" s="234" t="s">
        <v>7</v>
      </c>
      <c r="D78" s="91" t="s">
        <v>2</v>
      </c>
      <c r="E78" s="8">
        <f>E83</f>
        <v>800</v>
      </c>
      <c r="F78" s="8">
        <v>680</v>
      </c>
      <c r="G78" s="8">
        <f t="shared" ref="G78:J78" si="26">G83</f>
        <v>800</v>
      </c>
      <c r="H78" s="8">
        <f t="shared" si="26"/>
        <v>800</v>
      </c>
      <c r="I78" s="8">
        <f t="shared" si="26"/>
        <v>800</v>
      </c>
      <c r="J78" s="66">
        <f t="shared" si="26"/>
        <v>800</v>
      </c>
      <c r="K78" s="64"/>
      <c r="L78" s="8">
        <v>800</v>
      </c>
      <c r="M78" s="68"/>
      <c r="N78" s="59"/>
    </row>
    <row r="79" spans="1:14" s="69" customFormat="1" ht="16.7" customHeight="1" x14ac:dyDescent="0.25">
      <c r="A79" s="89"/>
      <c r="B79" s="233" t="s">
        <v>10</v>
      </c>
      <c r="C79" s="234" t="s">
        <v>7</v>
      </c>
      <c r="D79" s="91" t="s">
        <v>3</v>
      </c>
      <c r="E79" s="8"/>
      <c r="F79" s="8"/>
      <c r="G79" s="8"/>
      <c r="H79" s="8"/>
      <c r="I79" s="8"/>
      <c r="J79" s="66"/>
      <c r="K79" s="64"/>
      <c r="L79" s="8"/>
      <c r="M79" s="68"/>
      <c r="N79" s="59"/>
    </row>
    <row r="80" spans="1:14" s="69" customFormat="1" ht="16.7" customHeight="1" x14ac:dyDescent="0.25">
      <c r="A80" s="89"/>
      <c r="B80" s="233"/>
      <c r="C80" s="234"/>
      <c r="D80" s="91" t="s">
        <v>4</v>
      </c>
      <c r="E80" s="8"/>
      <c r="F80" s="8"/>
      <c r="G80" s="8"/>
      <c r="H80" s="8"/>
      <c r="I80" s="8"/>
      <c r="J80" s="66"/>
      <c r="K80" s="64"/>
      <c r="L80" s="8"/>
      <c r="M80" s="68"/>
      <c r="N80" s="59"/>
    </row>
    <row r="81" spans="1:14" s="69" customFormat="1" ht="16.7" customHeight="1" x14ac:dyDescent="0.25">
      <c r="A81" s="89"/>
      <c r="B81" s="233" t="s">
        <v>10</v>
      </c>
      <c r="C81" s="234" t="s">
        <v>7</v>
      </c>
      <c r="D81" s="91" t="s">
        <v>5</v>
      </c>
      <c r="E81" s="8"/>
      <c r="F81" s="8"/>
      <c r="G81" s="8"/>
      <c r="H81" s="8"/>
      <c r="I81" s="8"/>
      <c r="J81" s="66"/>
      <c r="K81" s="64"/>
      <c r="L81" s="8"/>
      <c r="M81" s="68"/>
      <c r="N81" s="59"/>
    </row>
    <row r="82" spans="1:14" ht="16.7" customHeight="1" x14ac:dyDescent="0.25">
      <c r="B82" s="233" t="s">
        <v>468</v>
      </c>
      <c r="C82" s="234" t="s">
        <v>7</v>
      </c>
      <c r="D82" s="30" t="s">
        <v>1</v>
      </c>
      <c r="E82" s="7">
        <f t="shared" ref="E82:J82" si="27">SUM(E83:E86)</f>
        <v>800</v>
      </c>
      <c r="F82" s="7">
        <v>680</v>
      </c>
      <c r="G82" s="7">
        <f t="shared" si="27"/>
        <v>800</v>
      </c>
      <c r="H82" s="7">
        <f t="shared" si="27"/>
        <v>800</v>
      </c>
      <c r="I82" s="7">
        <f t="shared" si="27"/>
        <v>800</v>
      </c>
      <c r="J82" s="65">
        <f t="shared" si="27"/>
        <v>800</v>
      </c>
      <c r="K82" s="64"/>
      <c r="L82" s="7">
        <v>800</v>
      </c>
      <c r="N82" s="59"/>
    </row>
    <row r="83" spans="1:14" ht="16.7" customHeight="1" x14ac:dyDescent="0.25">
      <c r="B83" s="233" t="s">
        <v>11</v>
      </c>
      <c r="C83" s="234" t="s">
        <v>7</v>
      </c>
      <c r="D83" s="91" t="s">
        <v>2</v>
      </c>
      <c r="E83" s="8">
        <f>[2]Лист4!E71</f>
        <v>800</v>
      </c>
      <c r="F83" s="8">
        <v>680</v>
      </c>
      <c r="G83" s="8">
        <f>[2]Лист4!G71</f>
        <v>800</v>
      </c>
      <c r="H83" s="8">
        <f>[2]Лист4!H71</f>
        <v>800</v>
      </c>
      <c r="I83" s="8">
        <f>[2]Лист4!I71</f>
        <v>800</v>
      </c>
      <c r="J83" s="8">
        <f>[2]Лист4!J71</f>
        <v>800</v>
      </c>
      <c r="K83" s="64"/>
      <c r="L83" s="8">
        <v>800</v>
      </c>
      <c r="N83" s="59"/>
    </row>
    <row r="84" spans="1:14" ht="16.7" customHeight="1" x14ac:dyDescent="0.25">
      <c r="B84" s="233" t="s">
        <v>11</v>
      </c>
      <c r="C84" s="234" t="s">
        <v>7</v>
      </c>
      <c r="D84" s="91" t="s">
        <v>3</v>
      </c>
      <c r="E84" s="8"/>
      <c r="F84" s="8"/>
      <c r="G84" s="8"/>
      <c r="H84" s="8"/>
      <c r="I84" s="8"/>
      <c r="J84" s="66"/>
      <c r="K84" s="64"/>
      <c r="L84" s="8"/>
      <c r="N84" s="59"/>
    </row>
    <row r="85" spans="1:14" ht="16.7" customHeight="1" x14ac:dyDescent="0.25">
      <c r="B85" s="233"/>
      <c r="C85" s="234"/>
      <c r="D85" s="91" t="s">
        <v>4</v>
      </c>
      <c r="E85" s="8"/>
      <c r="F85" s="8"/>
      <c r="G85" s="8"/>
      <c r="H85" s="8"/>
      <c r="I85" s="8"/>
      <c r="J85" s="66"/>
      <c r="K85" s="64"/>
      <c r="L85" s="8"/>
      <c r="N85" s="59"/>
    </row>
    <row r="86" spans="1:14" ht="16.7" customHeight="1" x14ac:dyDescent="0.25">
      <c r="B86" s="233" t="s">
        <v>11</v>
      </c>
      <c r="C86" s="234" t="s">
        <v>7</v>
      </c>
      <c r="D86" s="91" t="s">
        <v>5</v>
      </c>
      <c r="E86" s="8"/>
      <c r="F86" s="8"/>
      <c r="G86" s="8"/>
      <c r="H86" s="8"/>
      <c r="I86" s="8"/>
      <c r="J86" s="66"/>
      <c r="K86" s="64"/>
      <c r="L86" s="8"/>
      <c r="N86" s="59"/>
    </row>
    <row r="87" spans="1:14" s="69" customFormat="1" ht="20.100000000000001" customHeight="1" x14ac:dyDescent="0.25">
      <c r="A87" s="89"/>
      <c r="B87" s="233" t="s">
        <v>14</v>
      </c>
      <c r="C87" s="248" t="s">
        <v>7</v>
      </c>
      <c r="D87" s="30" t="s">
        <v>1</v>
      </c>
      <c r="E87" s="7">
        <f t="shared" ref="E87:J87" si="28">SUM(E88:E91)</f>
        <v>6493081.8999999994</v>
      </c>
      <c r="F87" s="7">
        <v>5640940.8999999994</v>
      </c>
      <c r="G87" s="7">
        <f t="shared" si="28"/>
        <v>6615034.2999999998</v>
      </c>
      <c r="H87" s="7">
        <f t="shared" si="28"/>
        <v>6610512.7999999998</v>
      </c>
      <c r="I87" s="7">
        <f t="shared" si="28"/>
        <v>6496123.3999999994</v>
      </c>
      <c r="J87" s="7">
        <f t="shared" si="28"/>
        <v>6496123.3999999994</v>
      </c>
      <c r="K87" s="64"/>
      <c r="L87" s="7">
        <v>6511178.7000000002</v>
      </c>
      <c r="M87" s="68"/>
      <c r="N87" s="59"/>
    </row>
    <row r="88" spans="1:14" s="69" customFormat="1" ht="20.100000000000001" customHeight="1" x14ac:dyDescent="0.25">
      <c r="A88" s="89"/>
      <c r="B88" s="233" t="s">
        <v>14</v>
      </c>
      <c r="C88" s="248" t="s">
        <v>7</v>
      </c>
      <c r="D88" s="91" t="s">
        <v>2</v>
      </c>
      <c r="E88" s="8">
        <f>E93+E98+E103+E108+E113+E118+E123+E128</f>
        <v>6255912.0999999996</v>
      </c>
      <c r="F88" s="8">
        <v>5367643.3999999994</v>
      </c>
      <c r="G88" s="8">
        <f t="shared" ref="G88:J89" si="29">G93+G98+G103+G108+G113+G118+G123+G128</f>
        <v>6292223.0999999996</v>
      </c>
      <c r="H88" s="8">
        <f t="shared" si="29"/>
        <v>6292223.0999999996</v>
      </c>
      <c r="I88" s="8">
        <f t="shared" si="29"/>
        <v>6292223.0999999996</v>
      </c>
      <c r="J88" s="8">
        <f t="shared" si="29"/>
        <v>6292223.0999999996</v>
      </c>
      <c r="K88" s="64"/>
      <c r="L88" s="8">
        <v>6188367.5</v>
      </c>
      <c r="M88" s="68"/>
      <c r="N88" s="59"/>
    </row>
    <row r="89" spans="1:14" s="69" customFormat="1" ht="20.100000000000001" customHeight="1" x14ac:dyDescent="0.25">
      <c r="A89" s="89"/>
      <c r="B89" s="233" t="s">
        <v>14</v>
      </c>
      <c r="C89" s="248" t="s">
        <v>7</v>
      </c>
      <c r="D89" s="91" t="s">
        <v>3</v>
      </c>
      <c r="E89" s="8">
        <f>E94+E99+E104+E109+E114+E119+E124+E129</f>
        <v>237169.8</v>
      </c>
      <c r="F89" s="8">
        <v>273297.5</v>
      </c>
      <c r="G89" s="8">
        <f t="shared" si="29"/>
        <v>322811.2</v>
      </c>
      <c r="H89" s="8">
        <f t="shared" si="29"/>
        <v>318289.7</v>
      </c>
      <c r="I89" s="8">
        <f t="shared" si="29"/>
        <v>203900.30000000002</v>
      </c>
      <c r="J89" s="8">
        <f t="shared" si="29"/>
        <v>203900.30000000002</v>
      </c>
      <c r="K89" s="64"/>
      <c r="L89" s="8">
        <v>322811.2</v>
      </c>
      <c r="M89" s="68"/>
      <c r="N89" s="59"/>
    </row>
    <row r="90" spans="1:14" s="69" customFormat="1" ht="20.100000000000001" customHeight="1" x14ac:dyDescent="0.25">
      <c r="A90" s="89"/>
      <c r="B90" s="233" t="s">
        <v>14</v>
      </c>
      <c r="C90" s="248" t="s">
        <v>7</v>
      </c>
      <c r="D90" s="91" t="s">
        <v>4</v>
      </c>
      <c r="E90" s="8"/>
      <c r="F90" s="8"/>
      <c r="G90" s="8"/>
      <c r="H90" s="8"/>
      <c r="I90" s="8"/>
      <c r="J90" s="8"/>
      <c r="K90" s="64"/>
      <c r="L90" s="8"/>
      <c r="M90" s="68"/>
      <c r="N90" s="59"/>
    </row>
    <row r="91" spans="1:14" s="69" customFormat="1" ht="20.100000000000001" customHeight="1" x14ac:dyDescent="0.25">
      <c r="A91" s="89"/>
      <c r="B91" s="233" t="s">
        <v>14</v>
      </c>
      <c r="C91" s="248" t="s">
        <v>7</v>
      </c>
      <c r="D91" s="91" t="s">
        <v>5</v>
      </c>
      <c r="E91" s="8"/>
      <c r="F91" s="8"/>
      <c r="G91" s="8"/>
      <c r="H91" s="8"/>
      <c r="I91" s="8"/>
      <c r="J91" s="8"/>
      <c r="K91" s="64"/>
      <c r="L91" s="8"/>
      <c r="M91" s="68"/>
      <c r="N91" s="59"/>
    </row>
    <row r="92" spans="1:14" ht="16.7" customHeight="1" x14ac:dyDescent="0.25">
      <c r="B92" s="233" t="s">
        <v>15</v>
      </c>
      <c r="C92" s="234" t="s">
        <v>7</v>
      </c>
      <c r="D92" s="30" t="s">
        <v>1</v>
      </c>
      <c r="E92" s="7">
        <f t="shared" ref="E92:J92" si="30">SUM(E93:E96)</f>
        <v>1143679.5999999999</v>
      </c>
      <c r="F92" s="7">
        <v>1087532.8</v>
      </c>
      <c r="G92" s="7">
        <f t="shared" si="30"/>
        <v>1283972.2</v>
      </c>
      <c r="H92" s="7">
        <f t="shared" si="30"/>
        <v>1283972.2</v>
      </c>
      <c r="I92" s="7">
        <f t="shared" si="30"/>
        <v>1166232.1000000001</v>
      </c>
      <c r="J92" s="65">
        <f t="shared" si="30"/>
        <v>1166232.1000000001</v>
      </c>
      <c r="K92" s="64"/>
      <c r="L92" s="7">
        <v>1283972.2</v>
      </c>
      <c r="N92" s="59"/>
    </row>
    <row r="93" spans="1:14" ht="16.7" customHeight="1" x14ac:dyDescent="0.25">
      <c r="B93" s="233" t="s">
        <v>15</v>
      </c>
      <c r="C93" s="234" t="s">
        <v>7</v>
      </c>
      <c r="D93" s="91" t="s">
        <v>2</v>
      </c>
      <c r="E93" s="8">
        <f>[2]Лист4!E79</f>
        <v>988143.79999999993</v>
      </c>
      <c r="F93" s="8">
        <v>887300.6</v>
      </c>
      <c r="G93" s="8">
        <f>[2]Лист4!G79</f>
        <v>1043883</v>
      </c>
      <c r="H93" s="8">
        <f>[2]Лист4!H79</f>
        <v>1043883</v>
      </c>
      <c r="I93" s="8">
        <f>[2]Лист4!I79</f>
        <v>1043883</v>
      </c>
      <c r="J93" s="8">
        <f>[2]Лист4!J79</f>
        <v>1043883</v>
      </c>
      <c r="K93" s="64"/>
      <c r="L93" s="8">
        <v>1043883</v>
      </c>
      <c r="N93" s="59"/>
    </row>
    <row r="94" spans="1:14" ht="16.7" customHeight="1" x14ac:dyDescent="0.25">
      <c r="B94" s="233" t="s">
        <v>15</v>
      </c>
      <c r="C94" s="234" t="s">
        <v>7</v>
      </c>
      <c r="D94" s="91" t="s">
        <v>3</v>
      </c>
      <c r="E94" s="8">
        <f>[2]Лист4!E80</f>
        <v>155535.79999999999</v>
      </c>
      <c r="F94" s="8">
        <v>200232.2</v>
      </c>
      <c r="G94" s="8">
        <f>[2]Лист4!G80</f>
        <v>240089.2</v>
      </c>
      <c r="H94" s="8">
        <f>[2]Лист4!H80</f>
        <v>240089.2</v>
      </c>
      <c r="I94" s="8">
        <v>122349.1</v>
      </c>
      <c r="J94" s="8">
        <v>122349.1</v>
      </c>
      <c r="K94" s="64"/>
      <c r="L94" s="8">
        <v>240089.2</v>
      </c>
      <c r="N94" s="59"/>
    </row>
    <row r="95" spans="1:14" ht="16.7" customHeight="1" x14ac:dyDescent="0.25">
      <c r="B95" s="233" t="s">
        <v>15</v>
      </c>
      <c r="C95" s="234" t="s">
        <v>7</v>
      </c>
      <c r="D95" s="91" t="s">
        <v>4</v>
      </c>
      <c r="E95" s="8"/>
      <c r="F95" s="8"/>
      <c r="G95" s="8"/>
      <c r="H95" s="8"/>
      <c r="I95" s="8"/>
      <c r="J95" s="66"/>
      <c r="K95" s="64"/>
      <c r="L95" s="8"/>
      <c r="N95" s="59"/>
    </row>
    <row r="96" spans="1:14" ht="16.7" customHeight="1" x14ac:dyDescent="0.25">
      <c r="B96" s="233" t="s">
        <v>15</v>
      </c>
      <c r="C96" s="234" t="s">
        <v>7</v>
      </c>
      <c r="D96" s="91" t="s">
        <v>5</v>
      </c>
      <c r="E96" s="8"/>
      <c r="F96" s="8"/>
      <c r="G96" s="8"/>
      <c r="H96" s="8"/>
      <c r="I96" s="8"/>
      <c r="J96" s="66"/>
      <c r="K96" s="64"/>
      <c r="L96" s="8"/>
      <c r="N96" s="59"/>
    </row>
    <row r="97" spans="2:14" ht="20.100000000000001" customHeight="1" x14ac:dyDescent="0.25">
      <c r="B97" s="233" t="s">
        <v>395</v>
      </c>
      <c r="C97" s="234" t="s">
        <v>7</v>
      </c>
      <c r="D97" s="30" t="s">
        <v>1</v>
      </c>
      <c r="E97" s="7">
        <f t="shared" ref="E97:J97" si="31">SUM(E98:E101)</f>
        <v>77003.8</v>
      </c>
      <c r="F97" s="7">
        <v>50951.199999999997</v>
      </c>
      <c r="G97" s="7">
        <f t="shared" si="31"/>
        <v>79692.899999999994</v>
      </c>
      <c r="H97" s="7">
        <f t="shared" si="31"/>
        <v>76607.399999999994</v>
      </c>
      <c r="I97" s="7">
        <f t="shared" si="31"/>
        <v>77003.8</v>
      </c>
      <c r="J97" s="65">
        <f t="shared" si="31"/>
        <v>77003.8</v>
      </c>
      <c r="K97" s="64"/>
      <c r="L97" s="7">
        <v>79692.899999999994</v>
      </c>
      <c r="N97" s="59"/>
    </row>
    <row r="98" spans="2:14" ht="20.100000000000001" customHeight="1" x14ac:dyDescent="0.25">
      <c r="B98" s="233" t="s">
        <v>16</v>
      </c>
      <c r="C98" s="234" t="s">
        <v>7</v>
      </c>
      <c r="D98" s="91" t="s">
        <v>2</v>
      </c>
      <c r="E98" s="8">
        <f>[2]Лист4!E83</f>
        <v>26079.9</v>
      </c>
      <c r="F98" s="8">
        <v>22167.9</v>
      </c>
      <c r="G98" s="8">
        <f>[2]Лист4!G83</f>
        <v>26079.9</v>
      </c>
      <c r="H98" s="8">
        <f>[2]Лист4!H83</f>
        <v>26079.9</v>
      </c>
      <c r="I98" s="8">
        <f>[2]Лист4!I83</f>
        <v>26079.9</v>
      </c>
      <c r="J98" s="8">
        <f>[2]Лист4!J83</f>
        <v>26079.9</v>
      </c>
      <c r="K98" s="64"/>
      <c r="L98" s="8">
        <v>26079.9</v>
      </c>
      <c r="N98" s="59"/>
    </row>
    <row r="99" spans="2:14" ht="20.100000000000001" customHeight="1" x14ac:dyDescent="0.25">
      <c r="B99" s="233" t="s">
        <v>16</v>
      </c>
      <c r="C99" s="234" t="s">
        <v>7</v>
      </c>
      <c r="D99" s="91" t="s">
        <v>3</v>
      </c>
      <c r="E99" s="8">
        <f>[2]Лист4!E84</f>
        <v>50923.9</v>
      </c>
      <c r="F99" s="8">
        <v>28783.3</v>
      </c>
      <c r="G99" s="8">
        <f>[2]Лист4!G84</f>
        <v>53613</v>
      </c>
      <c r="H99" s="8">
        <f>[2]Лист4!H84</f>
        <v>50527.5</v>
      </c>
      <c r="I99" s="8">
        <v>50923.9</v>
      </c>
      <c r="J99" s="8">
        <v>50923.9</v>
      </c>
      <c r="K99" s="64"/>
      <c r="L99" s="8">
        <v>53613</v>
      </c>
      <c r="N99" s="59"/>
    </row>
    <row r="100" spans="2:14" ht="20.100000000000001" customHeight="1" x14ac:dyDescent="0.25">
      <c r="B100" s="233" t="s">
        <v>16</v>
      </c>
      <c r="C100" s="234" t="s">
        <v>7</v>
      </c>
      <c r="D100" s="91" t="s">
        <v>4</v>
      </c>
      <c r="E100" s="8"/>
      <c r="F100" s="8"/>
      <c r="G100" s="8"/>
      <c r="H100" s="8"/>
      <c r="I100" s="8"/>
      <c r="J100" s="66"/>
      <c r="K100" s="64"/>
      <c r="L100" s="8"/>
      <c r="N100" s="59"/>
    </row>
    <row r="101" spans="2:14" ht="23.25" customHeight="1" x14ac:dyDescent="0.25">
      <c r="B101" s="233" t="s">
        <v>16</v>
      </c>
      <c r="C101" s="234" t="s">
        <v>7</v>
      </c>
      <c r="D101" s="91" t="s">
        <v>5</v>
      </c>
      <c r="E101" s="8"/>
      <c r="F101" s="8"/>
      <c r="G101" s="8"/>
      <c r="H101" s="8"/>
      <c r="I101" s="8"/>
      <c r="J101" s="66"/>
      <c r="K101" s="64"/>
      <c r="L101" s="8"/>
      <c r="N101" s="59"/>
    </row>
    <row r="102" spans="2:14" ht="39.75" customHeight="1" x14ac:dyDescent="0.25">
      <c r="B102" s="233" t="s">
        <v>396</v>
      </c>
      <c r="C102" s="234" t="s">
        <v>7</v>
      </c>
      <c r="D102" s="30" t="s">
        <v>1</v>
      </c>
      <c r="E102" s="7">
        <f t="shared" ref="E102:J102" si="32">SUM(E103:E106)</f>
        <v>43379.5</v>
      </c>
      <c r="F102" s="7">
        <v>53417</v>
      </c>
      <c r="G102" s="7">
        <f t="shared" si="32"/>
        <v>41172.800000000003</v>
      </c>
      <c r="H102" s="7">
        <f t="shared" si="32"/>
        <v>39736.800000000003</v>
      </c>
      <c r="I102" s="7">
        <f t="shared" si="32"/>
        <v>43102.6</v>
      </c>
      <c r="J102" s="65">
        <f t="shared" si="32"/>
        <v>43102.6</v>
      </c>
      <c r="K102" s="64"/>
      <c r="L102" s="7">
        <v>41172.800000000003</v>
      </c>
      <c r="N102" s="59"/>
    </row>
    <row r="103" spans="2:14" ht="26.25" customHeight="1" x14ac:dyDescent="0.25">
      <c r="B103" s="233" t="s">
        <v>17</v>
      </c>
      <c r="C103" s="234" t="s">
        <v>7</v>
      </c>
      <c r="D103" s="91" t="s">
        <v>2</v>
      </c>
      <c r="E103" s="8">
        <f>[2]Лист4!E87</f>
        <v>13191.4</v>
      </c>
      <c r="F103" s="8">
        <v>11217.6</v>
      </c>
      <c r="G103" s="8">
        <f>[2]Лист4!G87</f>
        <v>13191.4</v>
      </c>
      <c r="H103" s="8">
        <f>[2]Лист4!H87</f>
        <v>13191.4</v>
      </c>
      <c r="I103" s="8">
        <f>[2]Лист4!I87</f>
        <v>13191.4</v>
      </c>
      <c r="J103" s="8">
        <f>[2]Лист4!J87</f>
        <v>13191.4</v>
      </c>
      <c r="K103" s="64"/>
      <c r="L103" s="8">
        <v>13191.4</v>
      </c>
      <c r="N103" s="59"/>
    </row>
    <row r="104" spans="2:14" ht="36" customHeight="1" x14ac:dyDescent="0.25">
      <c r="B104" s="233" t="s">
        <v>17</v>
      </c>
      <c r="C104" s="234" t="s">
        <v>7</v>
      </c>
      <c r="D104" s="91" t="s">
        <v>3</v>
      </c>
      <c r="E104" s="8">
        <f>[2]Лист4!E88</f>
        <v>30188.100000000002</v>
      </c>
      <c r="F104" s="8">
        <v>42199.4</v>
      </c>
      <c r="G104" s="8">
        <f>[2]Лист4!G88</f>
        <v>27981.4</v>
      </c>
      <c r="H104" s="8">
        <f>[2]Лист4!H88</f>
        <v>26545.4</v>
      </c>
      <c r="I104" s="8">
        <v>29911.200000000001</v>
      </c>
      <c r="J104" s="8">
        <v>29911.200000000001</v>
      </c>
      <c r="K104" s="64"/>
      <c r="L104" s="8">
        <v>27981.4</v>
      </c>
      <c r="N104" s="59"/>
    </row>
    <row r="105" spans="2:14" ht="21" customHeight="1" x14ac:dyDescent="0.25">
      <c r="B105" s="233" t="s">
        <v>17</v>
      </c>
      <c r="C105" s="234" t="s">
        <v>7</v>
      </c>
      <c r="D105" s="91" t="s">
        <v>4</v>
      </c>
      <c r="E105" s="8"/>
      <c r="F105" s="8"/>
      <c r="G105" s="8"/>
      <c r="H105" s="8"/>
      <c r="I105" s="8"/>
      <c r="J105" s="66"/>
      <c r="K105" s="64"/>
      <c r="L105" s="8"/>
      <c r="N105" s="59"/>
    </row>
    <row r="106" spans="2:14" ht="41.25" customHeight="1" x14ac:dyDescent="0.25">
      <c r="B106" s="233" t="s">
        <v>17</v>
      </c>
      <c r="C106" s="234" t="s">
        <v>7</v>
      </c>
      <c r="D106" s="91" t="s">
        <v>5</v>
      </c>
      <c r="E106" s="8"/>
      <c r="F106" s="8"/>
      <c r="G106" s="8"/>
      <c r="H106" s="8"/>
      <c r="I106" s="8"/>
      <c r="J106" s="66"/>
      <c r="K106" s="64"/>
      <c r="L106" s="8"/>
      <c r="N106" s="59"/>
    </row>
    <row r="107" spans="2:14" ht="36.75" customHeight="1" x14ac:dyDescent="0.25">
      <c r="B107" s="233" t="s">
        <v>18</v>
      </c>
      <c r="C107" s="234" t="s">
        <v>7</v>
      </c>
      <c r="D107" s="30" t="s">
        <v>1</v>
      </c>
      <c r="E107" s="7">
        <f t="shared" ref="E107:J107" si="33">SUM(E108:E111)</f>
        <v>1329.9</v>
      </c>
      <c r="F107" s="7">
        <v>2636.2</v>
      </c>
      <c r="G107" s="7">
        <f t="shared" si="33"/>
        <v>1935.5</v>
      </c>
      <c r="H107" s="7">
        <f t="shared" si="33"/>
        <v>1935.5</v>
      </c>
      <c r="I107" s="7">
        <f t="shared" si="33"/>
        <v>1524</v>
      </c>
      <c r="J107" s="65">
        <f t="shared" si="33"/>
        <v>1524</v>
      </c>
      <c r="K107" s="64"/>
      <c r="L107" s="7">
        <v>1935.5</v>
      </c>
      <c r="N107" s="59"/>
    </row>
    <row r="108" spans="2:14" ht="27" customHeight="1" x14ac:dyDescent="0.25">
      <c r="B108" s="233" t="s">
        <v>18</v>
      </c>
      <c r="C108" s="234" t="s">
        <v>7</v>
      </c>
      <c r="D108" s="91" t="s">
        <v>2</v>
      </c>
      <c r="E108" s="8">
        <f>[2]Лист4!E91</f>
        <v>807.9</v>
      </c>
      <c r="F108" s="8">
        <v>553.6</v>
      </c>
      <c r="G108" s="8">
        <f>[2]Лист4!G91</f>
        <v>807.9</v>
      </c>
      <c r="H108" s="8">
        <f>[2]Лист4!H91</f>
        <v>807.9</v>
      </c>
      <c r="I108" s="8">
        <f>[2]Лист4!I91</f>
        <v>807.9</v>
      </c>
      <c r="J108" s="8">
        <f>[2]Лист4!J91</f>
        <v>807.9</v>
      </c>
      <c r="K108" s="64"/>
      <c r="L108" s="8">
        <v>807.9</v>
      </c>
      <c r="N108" s="59"/>
    </row>
    <row r="109" spans="2:14" ht="19.5" customHeight="1" x14ac:dyDescent="0.25">
      <c r="B109" s="233" t="s">
        <v>18</v>
      </c>
      <c r="C109" s="234" t="s">
        <v>7</v>
      </c>
      <c r="D109" s="91" t="s">
        <v>3</v>
      </c>
      <c r="E109" s="8">
        <f>[2]Лист4!E92</f>
        <v>522</v>
      </c>
      <c r="F109" s="8">
        <v>2082.6</v>
      </c>
      <c r="G109" s="8">
        <f>[2]Лист4!G92</f>
        <v>1127.5999999999999</v>
      </c>
      <c r="H109" s="8">
        <f>[2]Лист4!H92</f>
        <v>1127.5999999999999</v>
      </c>
      <c r="I109" s="8">
        <v>716.1</v>
      </c>
      <c r="J109" s="8">
        <v>716.1</v>
      </c>
      <c r="K109" s="64"/>
      <c r="L109" s="8">
        <v>1127.5999999999999</v>
      </c>
      <c r="N109" s="59"/>
    </row>
    <row r="110" spans="2:14" ht="20.25" customHeight="1" x14ac:dyDescent="0.25">
      <c r="B110" s="233" t="s">
        <v>18</v>
      </c>
      <c r="C110" s="234" t="s">
        <v>7</v>
      </c>
      <c r="D110" s="91" t="s">
        <v>4</v>
      </c>
      <c r="E110" s="8"/>
      <c r="F110" s="8"/>
      <c r="G110" s="8"/>
      <c r="H110" s="8"/>
      <c r="I110" s="8"/>
      <c r="J110" s="66"/>
      <c r="K110" s="64"/>
      <c r="L110" s="8"/>
      <c r="N110" s="59"/>
    </row>
    <row r="111" spans="2:14" ht="28.5" customHeight="1" x14ac:dyDescent="0.25">
      <c r="B111" s="233" t="s">
        <v>18</v>
      </c>
      <c r="C111" s="234" t="s">
        <v>7</v>
      </c>
      <c r="D111" s="91" t="s">
        <v>5</v>
      </c>
      <c r="E111" s="8"/>
      <c r="F111" s="8"/>
      <c r="G111" s="8"/>
      <c r="H111" s="8"/>
      <c r="I111" s="8"/>
      <c r="J111" s="66"/>
      <c r="K111" s="64"/>
      <c r="L111" s="8"/>
      <c r="N111" s="59"/>
    </row>
    <row r="112" spans="2:14" ht="16.7" customHeight="1" x14ac:dyDescent="0.25">
      <c r="B112" s="233" t="s">
        <v>19</v>
      </c>
      <c r="C112" s="234" t="s">
        <v>7</v>
      </c>
      <c r="D112" s="30" t="s">
        <v>1</v>
      </c>
      <c r="E112" s="7">
        <f t="shared" ref="E112:J112" si="34">SUM(E113:E116)</f>
        <v>348982</v>
      </c>
      <c r="F112" s="7">
        <v>298589.7</v>
      </c>
      <c r="G112" s="7">
        <f t="shared" si="34"/>
        <v>351282</v>
      </c>
      <c r="H112" s="7">
        <f t="shared" si="34"/>
        <v>351282</v>
      </c>
      <c r="I112" s="7">
        <f t="shared" si="34"/>
        <v>351282</v>
      </c>
      <c r="J112" s="65">
        <f t="shared" si="34"/>
        <v>351282</v>
      </c>
      <c r="K112" s="64"/>
      <c r="L112" s="7">
        <v>351282</v>
      </c>
      <c r="N112" s="59"/>
    </row>
    <row r="113" spans="2:14" ht="16.7" customHeight="1" x14ac:dyDescent="0.25">
      <c r="B113" s="233" t="s">
        <v>19</v>
      </c>
      <c r="C113" s="234" t="s">
        <v>7</v>
      </c>
      <c r="D113" s="91" t="s">
        <v>2</v>
      </c>
      <c r="E113" s="8">
        <f>[2]Лист4!E95</f>
        <v>348982</v>
      </c>
      <c r="F113" s="8">
        <v>298589.7</v>
      </c>
      <c r="G113" s="8">
        <f>[2]Лист4!G95</f>
        <v>351282</v>
      </c>
      <c r="H113" s="8">
        <f>[2]Лист4!H95</f>
        <v>351282</v>
      </c>
      <c r="I113" s="8">
        <f>[2]Лист4!I95</f>
        <v>351282</v>
      </c>
      <c r="J113" s="8">
        <f>[2]Лист4!J95</f>
        <v>351282</v>
      </c>
      <c r="K113" s="64"/>
      <c r="L113" s="8">
        <v>351282</v>
      </c>
      <c r="N113" s="59"/>
    </row>
    <row r="114" spans="2:14" ht="16.7" customHeight="1" x14ac:dyDescent="0.25">
      <c r="B114" s="233" t="s">
        <v>19</v>
      </c>
      <c r="C114" s="234" t="s">
        <v>7</v>
      </c>
      <c r="D114" s="91" t="s">
        <v>3</v>
      </c>
      <c r="E114" s="8"/>
      <c r="F114" s="8"/>
      <c r="G114" s="8"/>
      <c r="H114" s="8"/>
      <c r="I114" s="8"/>
      <c r="J114" s="66"/>
      <c r="K114" s="64"/>
      <c r="L114" s="8"/>
      <c r="N114" s="59"/>
    </row>
    <row r="115" spans="2:14" ht="16.7" customHeight="1" x14ac:dyDescent="0.25">
      <c r="B115" s="233" t="s">
        <v>19</v>
      </c>
      <c r="C115" s="234" t="s">
        <v>7</v>
      </c>
      <c r="D115" s="91" t="s">
        <v>4</v>
      </c>
      <c r="E115" s="8"/>
      <c r="F115" s="8"/>
      <c r="G115" s="8"/>
      <c r="H115" s="8"/>
      <c r="I115" s="8"/>
      <c r="J115" s="66"/>
      <c r="K115" s="64"/>
      <c r="L115" s="8"/>
      <c r="N115" s="59"/>
    </row>
    <row r="116" spans="2:14" ht="16.7" customHeight="1" x14ac:dyDescent="0.25">
      <c r="B116" s="233" t="s">
        <v>19</v>
      </c>
      <c r="C116" s="234" t="s">
        <v>7</v>
      </c>
      <c r="D116" s="91" t="s">
        <v>5</v>
      </c>
      <c r="E116" s="8"/>
      <c r="F116" s="8"/>
      <c r="G116" s="8"/>
      <c r="H116" s="8"/>
      <c r="I116" s="8"/>
      <c r="J116" s="66"/>
      <c r="K116" s="64"/>
      <c r="L116" s="8"/>
      <c r="N116" s="59"/>
    </row>
    <row r="117" spans="2:14" ht="16.7" customHeight="1" x14ac:dyDescent="0.25">
      <c r="B117" s="233" t="s">
        <v>20</v>
      </c>
      <c r="C117" s="234" t="s">
        <v>7</v>
      </c>
      <c r="D117" s="30" t="s">
        <v>1</v>
      </c>
      <c r="E117" s="7">
        <f t="shared" ref="E117:J117" si="35">SUM(E118:E121)</f>
        <v>937701.2</v>
      </c>
      <c r="F117" s="7">
        <v>802758.4</v>
      </c>
      <c r="G117" s="7">
        <f t="shared" si="35"/>
        <v>936971.4</v>
      </c>
      <c r="H117" s="7">
        <f t="shared" si="35"/>
        <v>936971.4</v>
      </c>
      <c r="I117" s="7">
        <f t="shared" si="35"/>
        <v>936971.4</v>
      </c>
      <c r="J117" s="65">
        <f t="shared" si="35"/>
        <v>936971.4</v>
      </c>
      <c r="K117" s="64"/>
      <c r="L117" s="7">
        <v>947911.20000000007</v>
      </c>
      <c r="N117" s="59"/>
    </row>
    <row r="118" spans="2:14" ht="16.7" customHeight="1" x14ac:dyDescent="0.25">
      <c r="B118" s="233" t="s">
        <v>20</v>
      </c>
      <c r="C118" s="234" t="s">
        <v>7</v>
      </c>
      <c r="D118" s="91" t="s">
        <v>2</v>
      </c>
      <c r="E118" s="8">
        <f>[2]Лист4!E99</f>
        <v>937701.2</v>
      </c>
      <c r="F118" s="8">
        <v>802758.4</v>
      </c>
      <c r="G118" s="8">
        <f>[2]Лист4!G99</f>
        <v>936971.4</v>
      </c>
      <c r="H118" s="8">
        <f>[2]Лист4!H99</f>
        <v>936971.4</v>
      </c>
      <c r="I118" s="8">
        <f>[2]Лист4!I99</f>
        <v>936971.4</v>
      </c>
      <c r="J118" s="8">
        <f>[2]Лист4!J99</f>
        <v>936971.4</v>
      </c>
      <c r="K118" s="64"/>
      <c r="L118" s="8">
        <v>947911.20000000007</v>
      </c>
      <c r="N118" s="59"/>
    </row>
    <row r="119" spans="2:14" ht="16.7" customHeight="1" x14ac:dyDescent="0.25">
      <c r="B119" s="233" t="s">
        <v>20</v>
      </c>
      <c r="C119" s="234" t="s">
        <v>7</v>
      </c>
      <c r="D119" s="91" t="s">
        <v>3</v>
      </c>
      <c r="E119" s="8"/>
      <c r="F119" s="8"/>
      <c r="G119" s="8"/>
      <c r="H119" s="8"/>
      <c r="I119" s="8"/>
      <c r="J119" s="66"/>
      <c r="K119" s="64"/>
      <c r="L119" s="8"/>
      <c r="N119" s="59"/>
    </row>
    <row r="120" spans="2:14" ht="16.7" customHeight="1" x14ac:dyDescent="0.25">
      <c r="B120" s="233" t="s">
        <v>20</v>
      </c>
      <c r="C120" s="234" t="s">
        <v>7</v>
      </c>
      <c r="D120" s="91" t="s">
        <v>4</v>
      </c>
      <c r="E120" s="8"/>
      <c r="F120" s="8"/>
      <c r="G120" s="8"/>
      <c r="H120" s="8"/>
      <c r="I120" s="8"/>
      <c r="J120" s="66"/>
      <c r="K120" s="64"/>
      <c r="L120" s="8"/>
      <c r="N120" s="59"/>
    </row>
    <row r="121" spans="2:14" ht="28.5" customHeight="1" x14ac:dyDescent="0.25">
      <c r="B121" s="233" t="s">
        <v>20</v>
      </c>
      <c r="C121" s="234" t="s">
        <v>7</v>
      </c>
      <c r="D121" s="91" t="s">
        <v>5</v>
      </c>
      <c r="E121" s="8"/>
      <c r="F121" s="8"/>
      <c r="G121" s="8"/>
      <c r="H121" s="8"/>
      <c r="I121" s="8"/>
      <c r="J121" s="66"/>
      <c r="K121" s="64"/>
      <c r="L121" s="8"/>
      <c r="N121" s="59"/>
    </row>
    <row r="122" spans="2:14" ht="16.7" customHeight="1" x14ac:dyDescent="0.25">
      <c r="B122" s="233" t="s">
        <v>21</v>
      </c>
      <c r="C122" s="234" t="s">
        <v>7</v>
      </c>
      <c r="D122" s="30" t="s">
        <v>1</v>
      </c>
      <c r="E122" s="7">
        <f t="shared" ref="E122:J122" si="36">SUM(E123:E126)</f>
        <v>59268.5</v>
      </c>
      <c r="F122" s="7">
        <v>48586.2</v>
      </c>
      <c r="G122" s="7">
        <f t="shared" si="36"/>
        <v>57276.2</v>
      </c>
      <c r="H122" s="7">
        <f t="shared" si="36"/>
        <v>57276.2</v>
      </c>
      <c r="I122" s="7">
        <f t="shared" si="36"/>
        <v>57276.2</v>
      </c>
      <c r="J122" s="65">
        <f t="shared" si="36"/>
        <v>57276.2</v>
      </c>
      <c r="K122" s="64"/>
      <c r="L122" s="7">
        <v>55959.299999999996</v>
      </c>
      <c r="N122" s="59"/>
    </row>
    <row r="123" spans="2:14" ht="16.7" customHeight="1" x14ac:dyDescent="0.25">
      <c r="B123" s="233" t="s">
        <v>21</v>
      </c>
      <c r="C123" s="234" t="s">
        <v>7</v>
      </c>
      <c r="D123" s="91" t="s">
        <v>2</v>
      </c>
      <c r="E123" s="8">
        <v>59268.5</v>
      </c>
      <c r="F123" s="8">
        <v>48586.2</v>
      </c>
      <c r="G123" s="8">
        <v>57276.2</v>
      </c>
      <c r="H123" s="8">
        <v>57276.2</v>
      </c>
      <c r="I123" s="8">
        <v>57276.2</v>
      </c>
      <c r="J123" s="66">
        <v>57276.2</v>
      </c>
      <c r="K123" s="64"/>
      <c r="L123" s="8">
        <v>55959.299999999996</v>
      </c>
      <c r="N123" s="59"/>
    </row>
    <row r="124" spans="2:14" ht="16.7" customHeight="1" x14ac:dyDescent="0.25">
      <c r="B124" s="233" t="s">
        <v>21</v>
      </c>
      <c r="C124" s="234" t="s">
        <v>7</v>
      </c>
      <c r="D124" s="91" t="s">
        <v>3</v>
      </c>
      <c r="E124" s="8"/>
      <c r="F124" s="8"/>
      <c r="G124" s="8"/>
      <c r="H124" s="8"/>
      <c r="I124" s="8"/>
      <c r="J124" s="66"/>
      <c r="K124" s="64"/>
      <c r="L124" s="8"/>
      <c r="N124" s="59"/>
    </row>
    <row r="125" spans="2:14" ht="16.7" customHeight="1" x14ac:dyDescent="0.25">
      <c r="B125" s="233" t="s">
        <v>21</v>
      </c>
      <c r="C125" s="234" t="s">
        <v>7</v>
      </c>
      <c r="D125" s="91" t="s">
        <v>4</v>
      </c>
      <c r="E125" s="8"/>
      <c r="F125" s="8"/>
      <c r="G125" s="8"/>
      <c r="H125" s="8"/>
      <c r="I125" s="8"/>
      <c r="J125" s="66"/>
      <c r="K125" s="64"/>
      <c r="L125" s="8"/>
      <c r="N125" s="59"/>
    </row>
    <row r="126" spans="2:14" ht="16.7" customHeight="1" x14ac:dyDescent="0.25">
      <c r="B126" s="233" t="s">
        <v>21</v>
      </c>
      <c r="C126" s="234" t="s">
        <v>7</v>
      </c>
      <c r="D126" s="91" t="s">
        <v>5</v>
      </c>
      <c r="E126" s="8"/>
      <c r="F126" s="8"/>
      <c r="G126" s="8"/>
      <c r="H126" s="8"/>
      <c r="I126" s="8"/>
      <c r="J126" s="66"/>
      <c r="K126" s="64"/>
      <c r="L126" s="8"/>
      <c r="N126" s="59"/>
    </row>
    <row r="127" spans="2:14" ht="16.7" customHeight="1" x14ac:dyDescent="0.25">
      <c r="B127" s="233" t="s">
        <v>22</v>
      </c>
      <c r="C127" s="234" t="s">
        <v>7</v>
      </c>
      <c r="D127" s="30" t="s">
        <v>1</v>
      </c>
      <c r="E127" s="7">
        <f t="shared" ref="E127:J127" si="37">SUM(E128:E131)</f>
        <v>3881737.4</v>
      </c>
      <c r="F127" s="7">
        <v>3296469.4</v>
      </c>
      <c r="G127" s="7">
        <f t="shared" si="37"/>
        <v>3862731.3</v>
      </c>
      <c r="H127" s="7">
        <f t="shared" si="37"/>
        <v>3862731.3</v>
      </c>
      <c r="I127" s="7">
        <f t="shared" si="37"/>
        <v>3862731.3</v>
      </c>
      <c r="J127" s="65">
        <f t="shared" si="37"/>
        <v>3862731.3</v>
      </c>
      <c r="K127" s="64"/>
      <c r="L127" s="7">
        <v>3749252.8000000003</v>
      </c>
      <c r="N127" s="59"/>
    </row>
    <row r="128" spans="2:14" ht="16.7" customHeight="1" x14ac:dyDescent="0.25">
      <c r="B128" s="233" t="s">
        <v>22</v>
      </c>
      <c r="C128" s="234" t="s">
        <v>7</v>
      </c>
      <c r="D128" s="91" t="s">
        <v>2</v>
      </c>
      <c r="E128" s="8">
        <f>[2]Лист4!E107</f>
        <v>3881737.4</v>
      </c>
      <c r="F128" s="8">
        <v>3296469.4</v>
      </c>
      <c r="G128" s="8">
        <f>[2]Лист4!G107</f>
        <v>3862731.3</v>
      </c>
      <c r="H128" s="8">
        <f>[2]Лист4!H107</f>
        <v>3862731.3</v>
      </c>
      <c r="I128" s="8">
        <f>[2]Лист4!I107</f>
        <v>3862731.3</v>
      </c>
      <c r="J128" s="8">
        <f>[2]Лист4!J107</f>
        <v>3862731.3</v>
      </c>
      <c r="K128" s="64"/>
      <c r="L128" s="8">
        <v>3749252.8000000003</v>
      </c>
      <c r="N128" s="59"/>
    </row>
    <row r="129" spans="1:14" ht="16.7" customHeight="1" x14ac:dyDescent="0.25">
      <c r="B129" s="233" t="s">
        <v>22</v>
      </c>
      <c r="C129" s="234" t="s">
        <v>7</v>
      </c>
      <c r="D129" s="91" t="s">
        <v>3</v>
      </c>
      <c r="E129" s="8"/>
      <c r="F129" s="8"/>
      <c r="G129" s="8"/>
      <c r="H129" s="8"/>
      <c r="I129" s="8"/>
      <c r="J129" s="66"/>
      <c r="K129" s="64"/>
      <c r="L129" s="8"/>
      <c r="N129" s="59"/>
    </row>
    <row r="130" spans="1:14" ht="16.7" customHeight="1" x14ac:dyDescent="0.25">
      <c r="B130" s="233" t="s">
        <v>22</v>
      </c>
      <c r="C130" s="234" t="s">
        <v>7</v>
      </c>
      <c r="D130" s="91" t="s">
        <v>4</v>
      </c>
      <c r="E130" s="8"/>
      <c r="F130" s="8"/>
      <c r="G130" s="8"/>
      <c r="H130" s="8"/>
      <c r="I130" s="8"/>
      <c r="J130" s="66"/>
      <c r="K130" s="64"/>
      <c r="L130" s="8"/>
      <c r="N130" s="59"/>
    </row>
    <row r="131" spans="1:14" ht="16.7" customHeight="1" x14ac:dyDescent="0.25">
      <c r="B131" s="233" t="s">
        <v>22</v>
      </c>
      <c r="C131" s="234" t="s">
        <v>7</v>
      </c>
      <c r="D131" s="91" t="s">
        <v>5</v>
      </c>
      <c r="E131" s="8"/>
      <c r="F131" s="8"/>
      <c r="G131" s="8"/>
      <c r="H131" s="8"/>
      <c r="I131" s="8"/>
      <c r="J131" s="66"/>
      <c r="K131" s="64"/>
      <c r="L131" s="8"/>
      <c r="N131" s="59"/>
    </row>
    <row r="132" spans="1:14" s="69" customFormat="1" ht="16.7" customHeight="1" x14ac:dyDescent="0.25">
      <c r="A132" s="89"/>
      <c r="B132" s="233" t="s">
        <v>23</v>
      </c>
      <c r="C132" s="234" t="s">
        <v>7</v>
      </c>
      <c r="D132" s="30" t="s">
        <v>1</v>
      </c>
      <c r="E132" s="7">
        <f t="shared" ref="E132:J132" si="38">SUM(E133:E136)</f>
        <v>362085.4</v>
      </c>
      <c r="F132" s="7">
        <v>271283.5</v>
      </c>
      <c r="G132" s="7">
        <f t="shared" si="38"/>
        <v>290408.69999999995</v>
      </c>
      <c r="H132" s="7">
        <f t="shared" si="38"/>
        <v>290408.69999999995</v>
      </c>
      <c r="I132" s="7">
        <f t="shared" si="38"/>
        <v>290408.69999999995</v>
      </c>
      <c r="J132" s="65">
        <f t="shared" si="38"/>
        <v>290408.69999999995</v>
      </c>
      <c r="K132" s="64"/>
      <c r="L132" s="7">
        <v>306656.59999999998</v>
      </c>
      <c r="M132" s="68"/>
      <c r="N132" s="59"/>
    </row>
    <row r="133" spans="1:14" s="69" customFormat="1" ht="16.7" customHeight="1" x14ac:dyDescent="0.25">
      <c r="A133" s="89"/>
      <c r="B133" s="233" t="s">
        <v>23</v>
      </c>
      <c r="C133" s="234" t="s">
        <v>7</v>
      </c>
      <c r="D133" s="91" t="s">
        <v>2</v>
      </c>
      <c r="E133" s="8">
        <f>E138+E143</f>
        <v>362085.4</v>
      </c>
      <c r="F133" s="8">
        <v>271283.5</v>
      </c>
      <c r="G133" s="8">
        <f t="shared" ref="G133:J133" si="39">G138+G143</f>
        <v>290408.69999999995</v>
      </c>
      <c r="H133" s="8">
        <f t="shared" si="39"/>
        <v>290408.69999999995</v>
      </c>
      <c r="I133" s="8">
        <f t="shared" si="39"/>
        <v>290408.69999999995</v>
      </c>
      <c r="J133" s="8">
        <f t="shared" si="39"/>
        <v>290408.69999999995</v>
      </c>
      <c r="K133" s="64"/>
      <c r="L133" s="8">
        <v>306656.59999999998</v>
      </c>
      <c r="M133" s="68"/>
      <c r="N133" s="59"/>
    </row>
    <row r="134" spans="1:14" s="69" customFormat="1" ht="16.7" customHeight="1" x14ac:dyDescent="0.25">
      <c r="A134" s="89"/>
      <c r="B134" s="233" t="s">
        <v>23</v>
      </c>
      <c r="C134" s="234" t="s">
        <v>7</v>
      </c>
      <c r="D134" s="91" t="s">
        <v>3</v>
      </c>
      <c r="E134" s="8"/>
      <c r="F134" s="8"/>
      <c r="G134" s="8"/>
      <c r="H134" s="8"/>
      <c r="I134" s="8"/>
      <c r="J134" s="66"/>
      <c r="K134" s="64"/>
      <c r="L134" s="8"/>
      <c r="M134" s="68"/>
      <c r="N134" s="59"/>
    </row>
    <row r="135" spans="1:14" s="69" customFormat="1" ht="16.7" customHeight="1" x14ac:dyDescent="0.25">
      <c r="A135" s="89"/>
      <c r="B135" s="233" t="s">
        <v>23</v>
      </c>
      <c r="C135" s="234" t="s">
        <v>7</v>
      </c>
      <c r="D135" s="91" t="s">
        <v>4</v>
      </c>
      <c r="E135" s="8"/>
      <c r="F135" s="8"/>
      <c r="G135" s="8"/>
      <c r="H135" s="8"/>
      <c r="I135" s="8"/>
      <c r="J135" s="66"/>
      <c r="K135" s="64"/>
      <c r="L135" s="8"/>
      <c r="M135" s="68"/>
      <c r="N135" s="59"/>
    </row>
    <row r="136" spans="1:14" s="69" customFormat="1" ht="16.7" customHeight="1" x14ac:dyDescent="0.25">
      <c r="A136" s="89"/>
      <c r="B136" s="233" t="s">
        <v>23</v>
      </c>
      <c r="C136" s="234" t="s">
        <v>7</v>
      </c>
      <c r="D136" s="91" t="s">
        <v>5</v>
      </c>
      <c r="E136" s="8"/>
      <c r="F136" s="8"/>
      <c r="G136" s="8"/>
      <c r="H136" s="8"/>
      <c r="I136" s="8"/>
      <c r="J136" s="66"/>
      <c r="K136" s="64"/>
      <c r="L136" s="8"/>
      <c r="M136" s="68"/>
      <c r="N136" s="59"/>
    </row>
    <row r="137" spans="1:14" ht="16.7" customHeight="1" x14ac:dyDescent="0.25">
      <c r="B137" s="233" t="s">
        <v>24</v>
      </c>
      <c r="C137" s="234" t="s">
        <v>7</v>
      </c>
      <c r="D137" s="30" t="s">
        <v>1</v>
      </c>
      <c r="E137" s="7">
        <f t="shared" ref="E137:J137" si="40">SUM(E138:E141)</f>
        <v>229381.1</v>
      </c>
      <c r="F137" s="7">
        <v>156747.09999999998</v>
      </c>
      <c r="G137" s="7">
        <f t="shared" si="40"/>
        <v>154222.39999999999</v>
      </c>
      <c r="H137" s="7">
        <f t="shared" si="40"/>
        <v>154222.39999999999</v>
      </c>
      <c r="I137" s="7">
        <f t="shared" si="40"/>
        <v>154222.39999999999</v>
      </c>
      <c r="J137" s="65">
        <f t="shared" si="40"/>
        <v>154222.39999999999</v>
      </c>
      <c r="K137" s="64"/>
      <c r="L137" s="7">
        <v>171718.39999999999</v>
      </c>
      <c r="N137" s="59"/>
    </row>
    <row r="138" spans="1:14" ht="16.7" customHeight="1" x14ac:dyDescent="0.25">
      <c r="B138" s="233" t="s">
        <v>24</v>
      </c>
      <c r="C138" s="234" t="s">
        <v>7</v>
      </c>
      <c r="D138" s="91" t="s">
        <v>2</v>
      </c>
      <c r="E138" s="8">
        <f>[2]Лист4!E115</f>
        <v>229381.1</v>
      </c>
      <c r="F138" s="8">
        <v>156747.09999999998</v>
      </c>
      <c r="G138" s="8">
        <f>[2]Лист4!G115</f>
        <v>154222.39999999999</v>
      </c>
      <c r="H138" s="8">
        <f>[2]Лист4!H115</f>
        <v>154222.39999999999</v>
      </c>
      <c r="I138" s="8">
        <f>[2]Лист4!I115</f>
        <v>154222.39999999999</v>
      </c>
      <c r="J138" s="8">
        <f>[2]Лист4!J115</f>
        <v>154222.39999999999</v>
      </c>
      <c r="K138" s="64"/>
      <c r="L138" s="8">
        <v>171718.39999999999</v>
      </c>
      <c r="N138" s="59"/>
    </row>
    <row r="139" spans="1:14" ht="16.7" customHeight="1" x14ac:dyDescent="0.25">
      <c r="B139" s="233" t="s">
        <v>24</v>
      </c>
      <c r="C139" s="234" t="s">
        <v>7</v>
      </c>
      <c r="D139" s="91" t="s">
        <v>3</v>
      </c>
      <c r="E139" s="8"/>
      <c r="F139" s="8"/>
      <c r="G139" s="8"/>
      <c r="H139" s="8"/>
      <c r="I139" s="8"/>
      <c r="J139" s="66"/>
      <c r="K139" s="64"/>
      <c r="L139" s="8"/>
      <c r="N139" s="59"/>
    </row>
    <row r="140" spans="1:14" ht="16.7" customHeight="1" x14ac:dyDescent="0.25">
      <c r="B140" s="233" t="s">
        <v>24</v>
      </c>
      <c r="C140" s="234" t="s">
        <v>7</v>
      </c>
      <c r="D140" s="91" t="s">
        <v>4</v>
      </c>
      <c r="E140" s="8"/>
      <c r="F140" s="8"/>
      <c r="G140" s="8"/>
      <c r="H140" s="8"/>
      <c r="I140" s="8"/>
      <c r="J140" s="66"/>
      <c r="K140" s="64"/>
      <c r="L140" s="8"/>
      <c r="N140" s="59"/>
    </row>
    <row r="141" spans="1:14" ht="16.7" customHeight="1" x14ac:dyDescent="0.25">
      <c r="B141" s="233" t="s">
        <v>24</v>
      </c>
      <c r="C141" s="234" t="s">
        <v>7</v>
      </c>
      <c r="D141" s="91" t="s">
        <v>5</v>
      </c>
      <c r="E141" s="8"/>
      <c r="F141" s="8"/>
      <c r="G141" s="8"/>
      <c r="H141" s="8"/>
      <c r="I141" s="8"/>
      <c r="J141" s="66"/>
      <c r="K141" s="64"/>
      <c r="L141" s="8"/>
      <c r="N141" s="59"/>
    </row>
    <row r="142" spans="1:14" ht="16.7" customHeight="1" x14ac:dyDescent="0.25">
      <c r="B142" s="233" t="s">
        <v>25</v>
      </c>
      <c r="C142" s="234" t="s">
        <v>7</v>
      </c>
      <c r="D142" s="30" t="s">
        <v>1</v>
      </c>
      <c r="E142" s="7">
        <f t="shared" ref="E142:J142" si="41">SUM(E143:E146)</f>
        <v>132704.30000000002</v>
      </c>
      <c r="F142" s="7">
        <v>114536.4</v>
      </c>
      <c r="G142" s="7">
        <f t="shared" si="41"/>
        <v>136186.29999999999</v>
      </c>
      <c r="H142" s="7">
        <f t="shared" si="41"/>
        <v>136186.29999999999</v>
      </c>
      <c r="I142" s="7">
        <f t="shared" si="41"/>
        <v>136186.29999999999</v>
      </c>
      <c r="J142" s="65">
        <f t="shared" si="41"/>
        <v>136186.29999999999</v>
      </c>
      <c r="K142" s="64"/>
      <c r="L142" s="7">
        <v>134938.20000000001</v>
      </c>
      <c r="N142" s="59"/>
    </row>
    <row r="143" spans="1:14" ht="16.7" customHeight="1" x14ac:dyDescent="0.25">
      <c r="B143" s="233" t="s">
        <v>25</v>
      </c>
      <c r="C143" s="234" t="s">
        <v>7</v>
      </c>
      <c r="D143" s="91" t="s">
        <v>2</v>
      </c>
      <c r="E143" s="8">
        <f>[2]Лист4!E119</f>
        <v>132704.30000000002</v>
      </c>
      <c r="F143" s="8">
        <v>114536.4</v>
      </c>
      <c r="G143" s="8">
        <f>[2]Лист4!G119</f>
        <v>136186.29999999999</v>
      </c>
      <c r="H143" s="8">
        <f>[2]Лист4!H119</f>
        <v>136186.29999999999</v>
      </c>
      <c r="I143" s="8">
        <f>[2]Лист4!I119</f>
        <v>136186.29999999999</v>
      </c>
      <c r="J143" s="8">
        <f>[2]Лист4!J119</f>
        <v>136186.29999999999</v>
      </c>
      <c r="K143" s="64"/>
      <c r="L143" s="8">
        <v>134938.20000000001</v>
      </c>
      <c r="N143" s="59"/>
    </row>
    <row r="144" spans="1:14" ht="16.7" customHeight="1" x14ac:dyDescent="0.25">
      <c r="B144" s="233" t="s">
        <v>25</v>
      </c>
      <c r="C144" s="234" t="s">
        <v>7</v>
      </c>
      <c r="D144" s="91" t="s">
        <v>3</v>
      </c>
      <c r="E144" s="8"/>
      <c r="F144" s="8"/>
      <c r="G144" s="8"/>
      <c r="H144" s="8"/>
      <c r="I144" s="8"/>
      <c r="J144" s="66"/>
      <c r="K144" s="64"/>
      <c r="L144" s="8"/>
      <c r="N144" s="59"/>
    </row>
    <row r="145" spans="1:14" ht="16.7" customHeight="1" x14ac:dyDescent="0.25">
      <c r="B145" s="233" t="s">
        <v>25</v>
      </c>
      <c r="C145" s="234" t="s">
        <v>7</v>
      </c>
      <c r="D145" s="91" t="s">
        <v>4</v>
      </c>
      <c r="E145" s="8"/>
      <c r="F145" s="8"/>
      <c r="G145" s="8"/>
      <c r="H145" s="8"/>
      <c r="I145" s="8"/>
      <c r="J145" s="66"/>
      <c r="K145" s="64"/>
      <c r="L145" s="8"/>
      <c r="N145" s="59"/>
    </row>
    <row r="146" spans="1:14" ht="16.7" customHeight="1" x14ac:dyDescent="0.25">
      <c r="B146" s="233" t="s">
        <v>25</v>
      </c>
      <c r="C146" s="234" t="s">
        <v>7</v>
      </c>
      <c r="D146" s="91" t="s">
        <v>5</v>
      </c>
      <c r="E146" s="8"/>
      <c r="F146" s="8"/>
      <c r="G146" s="8"/>
      <c r="H146" s="8"/>
      <c r="I146" s="8"/>
      <c r="J146" s="66"/>
      <c r="K146" s="64"/>
      <c r="L146" s="8"/>
      <c r="N146" s="59"/>
    </row>
    <row r="147" spans="1:14" s="69" customFormat="1" ht="17.25" customHeight="1" x14ac:dyDescent="0.25">
      <c r="A147" s="89"/>
      <c r="B147" s="233" t="s">
        <v>26</v>
      </c>
      <c r="C147" s="234" t="s">
        <v>7</v>
      </c>
      <c r="D147" s="30" t="s">
        <v>1</v>
      </c>
      <c r="E147" s="7">
        <f t="shared" ref="E147:J147" si="42">SUM(E148:E151)</f>
        <v>412303.79999999993</v>
      </c>
      <c r="F147" s="7">
        <v>368648.1</v>
      </c>
      <c r="G147" s="7">
        <f t="shared" si="42"/>
        <v>394315.9</v>
      </c>
      <c r="H147" s="7">
        <f t="shared" si="42"/>
        <v>394315.9</v>
      </c>
      <c r="I147" s="7">
        <f t="shared" si="42"/>
        <v>394315.9</v>
      </c>
      <c r="J147" s="65">
        <f t="shared" si="42"/>
        <v>394315.9</v>
      </c>
      <c r="K147" s="64"/>
      <c r="L147" s="7">
        <v>433788</v>
      </c>
      <c r="M147" s="68"/>
      <c r="N147" s="59"/>
    </row>
    <row r="148" spans="1:14" s="69" customFormat="1" ht="16.7" customHeight="1" x14ac:dyDescent="0.25">
      <c r="A148" s="89"/>
      <c r="B148" s="233" t="s">
        <v>26</v>
      </c>
      <c r="C148" s="234" t="s">
        <v>7</v>
      </c>
      <c r="D148" s="91" t="s">
        <v>2</v>
      </c>
      <c r="E148" s="8">
        <f>E153</f>
        <v>412303.79999999993</v>
      </c>
      <c r="F148" s="8">
        <v>368648.1</v>
      </c>
      <c r="G148" s="8">
        <f t="shared" ref="G148:J148" si="43">G153</f>
        <v>394315.9</v>
      </c>
      <c r="H148" s="8">
        <f t="shared" si="43"/>
        <v>394315.9</v>
      </c>
      <c r="I148" s="8">
        <f t="shared" si="43"/>
        <v>394315.9</v>
      </c>
      <c r="J148" s="66">
        <f t="shared" si="43"/>
        <v>394315.9</v>
      </c>
      <c r="K148" s="64"/>
      <c r="L148" s="8">
        <v>433788</v>
      </c>
      <c r="M148" s="68"/>
      <c r="N148" s="59"/>
    </row>
    <row r="149" spans="1:14" s="69" customFormat="1" ht="16.7" customHeight="1" x14ac:dyDescent="0.25">
      <c r="A149" s="89"/>
      <c r="B149" s="233" t="s">
        <v>26</v>
      </c>
      <c r="C149" s="234" t="s">
        <v>7</v>
      </c>
      <c r="D149" s="91" t="s">
        <v>3</v>
      </c>
      <c r="E149" s="8"/>
      <c r="F149" s="8"/>
      <c r="G149" s="8"/>
      <c r="H149" s="8"/>
      <c r="I149" s="8"/>
      <c r="J149" s="66"/>
      <c r="K149" s="64"/>
      <c r="L149" s="8"/>
      <c r="M149" s="68"/>
      <c r="N149" s="59"/>
    </row>
    <row r="150" spans="1:14" s="69" customFormat="1" ht="16.7" customHeight="1" x14ac:dyDescent="0.25">
      <c r="A150" s="89"/>
      <c r="B150" s="233" t="s">
        <v>26</v>
      </c>
      <c r="C150" s="234" t="s">
        <v>7</v>
      </c>
      <c r="D150" s="91" t="s">
        <v>4</v>
      </c>
      <c r="E150" s="8"/>
      <c r="F150" s="8"/>
      <c r="G150" s="8"/>
      <c r="H150" s="8"/>
      <c r="I150" s="8"/>
      <c r="J150" s="66"/>
      <c r="K150" s="64"/>
      <c r="L150" s="8"/>
      <c r="M150" s="68"/>
      <c r="N150" s="59"/>
    </row>
    <row r="151" spans="1:14" s="69" customFormat="1" ht="16.7" customHeight="1" x14ac:dyDescent="0.25">
      <c r="A151" s="89"/>
      <c r="B151" s="233" t="s">
        <v>26</v>
      </c>
      <c r="C151" s="234" t="s">
        <v>7</v>
      </c>
      <c r="D151" s="91" t="s">
        <v>5</v>
      </c>
      <c r="E151" s="8"/>
      <c r="F151" s="8"/>
      <c r="G151" s="8"/>
      <c r="H151" s="8"/>
      <c r="I151" s="8"/>
      <c r="J151" s="66"/>
      <c r="K151" s="64"/>
      <c r="L151" s="8"/>
      <c r="M151" s="68"/>
      <c r="N151" s="59"/>
    </row>
    <row r="152" spans="1:14" ht="16.7" customHeight="1" x14ac:dyDescent="0.25">
      <c r="B152" s="233" t="s">
        <v>27</v>
      </c>
      <c r="C152" s="234" t="s">
        <v>7</v>
      </c>
      <c r="D152" s="30" t="s">
        <v>1</v>
      </c>
      <c r="E152" s="7">
        <f t="shared" ref="E152:J152" si="44">SUM(E153:E156)</f>
        <v>412303.79999999993</v>
      </c>
      <c r="F152" s="7">
        <v>368648.1</v>
      </c>
      <c r="G152" s="7">
        <f t="shared" si="44"/>
        <v>394315.9</v>
      </c>
      <c r="H152" s="7">
        <f t="shared" si="44"/>
        <v>394315.9</v>
      </c>
      <c r="I152" s="7">
        <f t="shared" si="44"/>
        <v>394315.9</v>
      </c>
      <c r="J152" s="65">
        <f t="shared" si="44"/>
        <v>394315.9</v>
      </c>
      <c r="K152" s="64"/>
      <c r="L152" s="7">
        <v>433788</v>
      </c>
      <c r="N152" s="59"/>
    </row>
    <row r="153" spans="1:14" ht="16.7" customHeight="1" x14ac:dyDescent="0.25">
      <c r="B153" s="233" t="s">
        <v>27</v>
      </c>
      <c r="C153" s="234" t="s">
        <v>7</v>
      </c>
      <c r="D153" s="91" t="s">
        <v>2</v>
      </c>
      <c r="E153" s="8">
        <f>[2]Лист4!E127</f>
        <v>412303.79999999993</v>
      </c>
      <c r="F153" s="8">
        <v>368648.1</v>
      </c>
      <c r="G153" s="8">
        <f>[2]Лист4!G127</f>
        <v>394315.9</v>
      </c>
      <c r="H153" s="8">
        <f>[2]Лист4!H127</f>
        <v>394315.9</v>
      </c>
      <c r="I153" s="8">
        <f>[2]Лист4!I127</f>
        <v>394315.9</v>
      </c>
      <c r="J153" s="8">
        <f>[2]Лист4!J127</f>
        <v>394315.9</v>
      </c>
      <c r="K153" s="64"/>
      <c r="L153" s="8">
        <v>433788</v>
      </c>
      <c r="N153" s="59"/>
    </row>
    <row r="154" spans="1:14" ht="16.7" customHeight="1" x14ac:dyDescent="0.25">
      <c r="B154" s="233" t="s">
        <v>27</v>
      </c>
      <c r="C154" s="234" t="s">
        <v>7</v>
      </c>
      <c r="D154" s="91" t="s">
        <v>3</v>
      </c>
      <c r="E154" s="8"/>
      <c r="F154" s="8"/>
      <c r="G154" s="8"/>
      <c r="H154" s="8"/>
      <c r="I154" s="8"/>
      <c r="J154" s="66"/>
      <c r="K154" s="64"/>
      <c r="L154" s="8"/>
      <c r="N154" s="59"/>
    </row>
    <row r="155" spans="1:14" ht="16.7" customHeight="1" x14ac:dyDescent="0.25">
      <c r="B155" s="233" t="s">
        <v>27</v>
      </c>
      <c r="C155" s="234" t="s">
        <v>7</v>
      </c>
      <c r="D155" s="91" t="s">
        <v>4</v>
      </c>
      <c r="E155" s="8"/>
      <c r="F155" s="8"/>
      <c r="G155" s="8"/>
      <c r="H155" s="8"/>
      <c r="I155" s="8"/>
      <c r="J155" s="66"/>
      <c r="K155" s="64"/>
      <c r="L155" s="8"/>
      <c r="N155" s="59"/>
    </row>
    <row r="156" spans="1:14" ht="16.7" customHeight="1" x14ac:dyDescent="0.25">
      <c r="B156" s="233" t="s">
        <v>27</v>
      </c>
      <c r="C156" s="234" t="s">
        <v>7</v>
      </c>
      <c r="D156" s="91" t="s">
        <v>5</v>
      </c>
      <c r="E156" s="8"/>
      <c r="F156" s="8"/>
      <c r="G156" s="8"/>
      <c r="H156" s="8"/>
      <c r="I156" s="8"/>
      <c r="J156" s="66"/>
      <c r="K156" s="64"/>
      <c r="L156" s="8"/>
      <c r="N156" s="59"/>
    </row>
    <row r="157" spans="1:14" ht="20.100000000000001" customHeight="1" x14ac:dyDescent="0.25">
      <c r="B157" s="233" t="s">
        <v>397</v>
      </c>
      <c r="C157" s="234" t="s">
        <v>8</v>
      </c>
      <c r="D157" s="30" t="s">
        <v>1</v>
      </c>
      <c r="E157" s="7">
        <f t="shared" ref="E157:J157" si="45">SUM(E158:E161)</f>
        <v>13056.6</v>
      </c>
      <c r="F157" s="7">
        <v>10547.5</v>
      </c>
      <c r="G157" s="7">
        <f t="shared" si="45"/>
        <v>11228</v>
      </c>
      <c r="H157" s="7">
        <f t="shared" si="45"/>
        <v>11228</v>
      </c>
      <c r="I157" s="7">
        <f t="shared" si="45"/>
        <v>11228</v>
      </c>
      <c r="J157" s="65">
        <f t="shared" si="45"/>
        <v>11228</v>
      </c>
      <c r="K157" s="64"/>
      <c r="L157" s="7">
        <v>5678.7999999999993</v>
      </c>
      <c r="N157" s="59"/>
    </row>
    <row r="158" spans="1:14" ht="20.100000000000001" customHeight="1" x14ac:dyDescent="0.25">
      <c r="B158" s="233" t="s">
        <v>28</v>
      </c>
      <c r="C158" s="234" t="s">
        <v>8</v>
      </c>
      <c r="D158" s="91" t="s">
        <v>2</v>
      </c>
      <c r="E158" s="8">
        <f>E163</f>
        <v>3402.4</v>
      </c>
      <c r="F158" s="8">
        <v>2721.9</v>
      </c>
      <c r="G158" s="8">
        <f t="shared" ref="G158:J158" si="46">G163</f>
        <v>3402.4</v>
      </c>
      <c r="H158" s="8">
        <f t="shared" si="46"/>
        <v>3402.4</v>
      </c>
      <c r="I158" s="8">
        <f t="shared" si="46"/>
        <v>3402.4</v>
      </c>
      <c r="J158" s="8">
        <f t="shared" si="46"/>
        <v>3402.4</v>
      </c>
      <c r="K158" s="64"/>
      <c r="L158" s="8">
        <v>3506.1</v>
      </c>
      <c r="N158" s="59"/>
    </row>
    <row r="159" spans="1:14" ht="20.100000000000001" customHeight="1" x14ac:dyDescent="0.25">
      <c r="B159" s="233" t="s">
        <v>28</v>
      </c>
      <c r="C159" s="234" t="s">
        <v>8</v>
      </c>
      <c r="D159" s="91" t="s">
        <v>3</v>
      </c>
      <c r="E159" s="8"/>
      <c r="F159" s="8"/>
      <c r="G159" s="8"/>
      <c r="H159" s="8"/>
      <c r="I159" s="8"/>
      <c r="J159" s="66"/>
      <c r="K159" s="64"/>
      <c r="L159" s="8"/>
      <c r="N159" s="59"/>
    </row>
    <row r="160" spans="1:14" ht="20.100000000000001" customHeight="1" x14ac:dyDescent="0.25">
      <c r="B160" s="233" t="s">
        <v>28</v>
      </c>
      <c r="C160" s="234" t="s">
        <v>8</v>
      </c>
      <c r="D160" s="91" t="s">
        <v>4</v>
      </c>
      <c r="E160" s="8">
        <f t="shared" ref="E160:J160" si="47">E165</f>
        <v>9654.2000000000007</v>
      </c>
      <c r="F160" s="8">
        <v>7825.6</v>
      </c>
      <c r="G160" s="8">
        <f t="shared" si="47"/>
        <v>7825.6</v>
      </c>
      <c r="H160" s="8">
        <f t="shared" si="47"/>
        <v>7825.6</v>
      </c>
      <c r="I160" s="8">
        <f t="shared" si="47"/>
        <v>7825.6</v>
      </c>
      <c r="J160" s="66">
        <f t="shared" si="47"/>
        <v>7825.6</v>
      </c>
      <c r="K160" s="64"/>
      <c r="L160" s="8">
        <v>2172.6999999999998</v>
      </c>
      <c r="N160" s="59"/>
    </row>
    <row r="161" spans="1:14" ht="20.100000000000001" customHeight="1" x14ac:dyDescent="0.25">
      <c r="B161" s="233" t="s">
        <v>28</v>
      </c>
      <c r="C161" s="234" t="s">
        <v>8</v>
      </c>
      <c r="D161" s="91" t="s">
        <v>5</v>
      </c>
      <c r="E161" s="8"/>
      <c r="F161" s="8"/>
      <c r="G161" s="8"/>
      <c r="H161" s="8"/>
      <c r="I161" s="8"/>
      <c r="J161" s="66"/>
      <c r="K161" s="64"/>
      <c r="L161" s="8"/>
      <c r="N161" s="59"/>
    </row>
    <row r="162" spans="1:14" x14ac:dyDescent="0.25">
      <c r="B162" s="233" t="s">
        <v>398</v>
      </c>
      <c r="C162" s="234" t="s">
        <v>8</v>
      </c>
      <c r="D162" s="30" t="s">
        <v>1</v>
      </c>
      <c r="E162" s="7">
        <f t="shared" ref="E162:J162" si="48">SUM(E163:E166)</f>
        <v>13056.6</v>
      </c>
      <c r="F162" s="7">
        <v>10547.5</v>
      </c>
      <c r="G162" s="7">
        <f t="shared" si="48"/>
        <v>11228</v>
      </c>
      <c r="H162" s="7">
        <f t="shared" si="48"/>
        <v>11228</v>
      </c>
      <c r="I162" s="7">
        <f t="shared" si="48"/>
        <v>11228</v>
      </c>
      <c r="J162" s="65">
        <f t="shared" si="48"/>
        <v>11228</v>
      </c>
      <c r="K162" s="64"/>
      <c r="L162" s="7">
        <v>5678.7999999999993</v>
      </c>
      <c r="N162" s="59"/>
    </row>
    <row r="163" spans="1:14" x14ac:dyDescent="0.25">
      <c r="B163" s="233" t="s">
        <v>29</v>
      </c>
      <c r="C163" s="234" t="s">
        <v>8</v>
      </c>
      <c r="D163" s="91" t="s">
        <v>2</v>
      </c>
      <c r="E163" s="8">
        <f>[2]Лист4!E135</f>
        <v>3402.4</v>
      </c>
      <c r="F163" s="8">
        <v>2721.9</v>
      </c>
      <c r="G163" s="8">
        <f>[2]Лист4!G135</f>
        <v>3402.4</v>
      </c>
      <c r="H163" s="8">
        <f>[2]Лист4!H135</f>
        <v>3402.4</v>
      </c>
      <c r="I163" s="8">
        <f>[2]Лист4!I135</f>
        <v>3402.4</v>
      </c>
      <c r="J163" s="8">
        <f>[2]Лист4!J135</f>
        <v>3402.4</v>
      </c>
      <c r="K163" s="64"/>
      <c r="L163" s="8">
        <v>3506.1</v>
      </c>
      <c r="N163" s="59"/>
    </row>
    <row r="164" spans="1:14" x14ac:dyDescent="0.25">
      <c r="B164" s="233" t="s">
        <v>29</v>
      </c>
      <c r="C164" s="234" t="s">
        <v>8</v>
      </c>
      <c r="D164" s="91" t="s">
        <v>3</v>
      </c>
      <c r="E164" s="8"/>
      <c r="F164" s="8"/>
      <c r="G164" s="8"/>
      <c r="H164" s="8"/>
      <c r="I164" s="8"/>
      <c r="J164" s="66"/>
      <c r="K164" s="64"/>
      <c r="L164" s="8"/>
      <c r="N164" s="59"/>
    </row>
    <row r="165" spans="1:14" x14ac:dyDescent="0.25">
      <c r="B165" s="233" t="s">
        <v>29</v>
      </c>
      <c r="C165" s="234" t="s">
        <v>8</v>
      </c>
      <c r="D165" s="91" t="s">
        <v>4</v>
      </c>
      <c r="E165" s="8">
        <v>9654.2000000000007</v>
      </c>
      <c r="F165" s="8">
        <v>7825.6</v>
      </c>
      <c r="G165" s="8">
        <v>7825.6</v>
      </c>
      <c r="H165" s="8">
        <v>7825.6</v>
      </c>
      <c r="I165" s="8">
        <v>7825.6</v>
      </c>
      <c r="J165" s="66">
        <v>7825.6</v>
      </c>
      <c r="K165" s="64"/>
      <c r="L165" s="8">
        <v>2172.6999999999998</v>
      </c>
      <c r="N165" s="59"/>
    </row>
    <row r="166" spans="1:14" x14ac:dyDescent="0.25">
      <c r="B166" s="233" t="s">
        <v>29</v>
      </c>
      <c r="C166" s="234" t="s">
        <v>8</v>
      </c>
      <c r="D166" s="91" t="s">
        <v>5</v>
      </c>
      <c r="E166" s="8"/>
      <c r="F166" s="8"/>
      <c r="G166" s="8"/>
      <c r="H166" s="8"/>
      <c r="I166" s="8"/>
      <c r="J166" s="66"/>
      <c r="K166" s="64"/>
      <c r="L166" s="8"/>
      <c r="N166" s="59"/>
    </row>
    <row r="167" spans="1:14" s="69" customFormat="1" ht="16.7" customHeight="1" x14ac:dyDescent="0.25">
      <c r="A167" s="89"/>
      <c r="B167" s="233" t="s">
        <v>30</v>
      </c>
      <c r="C167" s="234" t="s">
        <v>7</v>
      </c>
      <c r="D167" s="30" t="s">
        <v>1</v>
      </c>
      <c r="E167" s="7">
        <f t="shared" ref="E167:J167" si="49">SUM(E168:E171)</f>
        <v>53265.9</v>
      </c>
      <c r="F167" s="7">
        <v>46359.8</v>
      </c>
      <c r="G167" s="7">
        <f t="shared" si="49"/>
        <v>56456.200000000004</v>
      </c>
      <c r="H167" s="7">
        <f t="shared" si="49"/>
        <v>56456.200000000004</v>
      </c>
      <c r="I167" s="7">
        <f t="shared" si="49"/>
        <v>56456.200000000004</v>
      </c>
      <c r="J167" s="65">
        <f t="shared" si="49"/>
        <v>56456.200000000004</v>
      </c>
      <c r="K167" s="64"/>
      <c r="L167" s="7">
        <v>54540.9</v>
      </c>
      <c r="M167" s="68"/>
      <c r="N167" s="59"/>
    </row>
    <row r="168" spans="1:14" s="69" customFormat="1" ht="16.7" customHeight="1" x14ac:dyDescent="0.25">
      <c r="A168" s="89"/>
      <c r="B168" s="233" t="s">
        <v>30</v>
      </c>
      <c r="C168" s="234" t="s">
        <v>7</v>
      </c>
      <c r="D168" s="91" t="s">
        <v>2</v>
      </c>
      <c r="E168" s="8">
        <f>E173+E178</f>
        <v>53265.9</v>
      </c>
      <c r="F168" s="8">
        <v>46359.8</v>
      </c>
      <c r="G168" s="8">
        <f t="shared" ref="G168:J168" si="50">G173+G178</f>
        <v>56456.200000000004</v>
      </c>
      <c r="H168" s="8">
        <f t="shared" si="50"/>
        <v>56456.200000000004</v>
      </c>
      <c r="I168" s="8">
        <f t="shared" si="50"/>
        <v>56456.200000000004</v>
      </c>
      <c r="J168" s="8">
        <f t="shared" si="50"/>
        <v>56456.200000000004</v>
      </c>
      <c r="K168" s="64"/>
      <c r="L168" s="8">
        <v>54540.9</v>
      </c>
      <c r="M168" s="68"/>
      <c r="N168" s="59"/>
    </row>
    <row r="169" spans="1:14" s="69" customFormat="1" ht="16.7" customHeight="1" x14ac:dyDescent="0.25">
      <c r="A169" s="89"/>
      <c r="B169" s="233" t="s">
        <v>30</v>
      </c>
      <c r="C169" s="234" t="s">
        <v>7</v>
      </c>
      <c r="D169" s="91" t="s">
        <v>3</v>
      </c>
      <c r="E169" s="8"/>
      <c r="F169" s="8"/>
      <c r="G169" s="8"/>
      <c r="H169" s="8"/>
      <c r="I169" s="8"/>
      <c r="J169" s="66"/>
      <c r="K169" s="64"/>
      <c r="L169" s="8"/>
      <c r="M169" s="68"/>
      <c r="N169" s="59"/>
    </row>
    <row r="170" spans="1:14" s="69" customFormat="1" ht="16.7" customHeight="1" x14ac:dyDescent="0.25">
      <c r="A170" s="89"/>
      <c r="B170" s="233" t="s">
        <v>30</v>
      </c>
      <c r="C170" s="234" t="s">
        <v>7</v>
      </c>
      <c r="D170" s="91" t="s">
        <v>4</v>
      </c>
      <c r="E170" s="8"/>
      <c r="F170" s="8"/>
      <c r="G170" s="8"/>
      <c r="H170" s="8"/>
      <c r="I170" s="8"/>
      <c r="J170" s="66"/>
      <c r="K170" s="64"/>
      <c r="L170" s="8"/>
      <c r="M170" s="68"/>
      <c r="N170" s="59"/>
    </row>
    <row r="171" spans="1:14" s="69" customFormat="1" ht="16.7" customHeight="1" x14ac:dyDescent="0.25">
      <c r="A171" s="89"/>
      <c r="B171" s="233" t="s">
        <v>30</v>
      </c>
      <c r="C171" s="234" t="s">
        <v>7</v>
      </c>
      <c r="D171" s="91" t="s">
        <v>5</v>
      </c>
      <c r="E171" s="8"/>
      <c r="F171" s="8"/>
      <c r="G171" s="8"/>
      <c r="H171" s="8"/>
      <c r="I171" s="8"/>
      <c r="J171" s="66"/>
      <c r="K171" s="64"/>
      <c r="L171" s="8"/>
      <c r="M171" s="68"/>
      <c r="N171" s="59"/>
    </row>
    <row r="172" spans="1:14" ht="16.7" customHeight="1" x14ac:dyDescent="0.25">
      <c r="B172" s="233" t="s">
        <v>31</v>
      </c>
      <c r="C172" s="234" t="s">
        <v>7</v>
      </c>
      <c r="D172" s="30" t="s">
        <v>1</v>
      </c>
      <c r="E172" s="7">
        <f t="shared" ref="E172:J172" si="51">SUM(E173:E176)</f>
        <v>50090.6</v>
      </c>
      <c r="F172" s="7">
        <v>42577</v>
      </c>
      <c r="G172" s="7">
        <f t="shared" si="51"/>
        <v>52005.9</v>
      </c>
      <c r="H172" s="7">
        <f t="shared" si="51"/>
        <v>52005.9</v>
      </c>
      <c r="I172" s="7">
        <f t="shared" si="51"/>
        <v>52005.9</v>
      </c>
      <c r="J172" s="65">
        <f t="shared" si="51"/>
        <v>52005.9</v>
      </c>
      <c r="K172" s="64"/>
      <c r="L172" s="7">
        <v>50090.6</v>
      </c>
      <c r="N172" s="59"/>
    </row>
    <row r="173" spans="1:14" ht="16.7" customHeight="1" x14ac:dyDescent="0.25">
      <c r="B173" s="233" t="s">
        <v>31</v>
      </c>
      <c r="C173" s="234" t="s">
        <v>7</v>
      </c>
      <c r="D173" s="91" t="s">
        <v>2</v>
      </c>
      <c r="E173" s="8">
        <f>[2]Лист4!E143</f>
        <v>50090.6</v>
      </c>
      <c r="F173" s="8">
        <v>42577</v>
      </c>
      <c r="G173" s="8">
        <f>[2]Лист4!G143</f>
        <v>52005.9</v>
      </c>
      <c r="H173" s="8">
        <f>[2]Лист4!H143</f>
        <v>52005.9</v>
      </c>
      <c r="I173" s="8">
        <f>[2]Лист4!I143</f>
        <v>52005.9</v>
      </c>
      <c r="J173" s="8">
        <f>[2]Лист4!J143</f>
        <v>52005.9</v>
      </c>
      <c r="K173" s="64"/>
      <c r="L173" s="8">
        <v>50090.6</v>
      </c>
      <c r="N173" s="59"/>
    </row>
    <row r="174" spans="1:14" ht="16.7" customHeight="1" x14ac:dyDescent="0.25">
      <c r="B174" s="233" t="s">
        <v>31</v>
      </c>
      <c r="C174" s="234" t="s">
        <v>7</v>
      </c>
      <c r="D174" s="91" t="s">
        <v>3</v>
      </c>
      <c r="E174" s="8"/>
      <c r="F174" s="8"/>
      <c r="G174" s="8"/>
      <c r="H174" s="8"/>
      <c r="I174" s="8"/>
      <c r="J174" s="66"/>
      <c r="K174" s="64"/>
      <c r="L174" s="8"/>
      <c r="N174" s="59"/>
    </row>
    <row r="175" spans="1:14" ht="16.7" customHeight="1" x14ac:dyDescent="0.25">
      <c r="B175" s="233" t="s">
        <v>31</v>
      </c>
      <c r="C175" s="234" t="s">
        <v>7</v>
      </c>
      <c r="D175" s="91" t="s">
        <v>4</v>
      </c>
      <c r="E175" s="8"/>
      <c r="F175" s="8"/>
      <c r="G175" s="8"/>
      <c r="H175" s="8"/>
      <c r="I175" s="8"/>
      <c r="J175" s="66"/>
      <c r="K175" s="64"/>
      <c r="L175" s="8"/>
      <c r="N175" s="59"/>
    </row>
    <row r="176" spans="1:14" ht="20.25" customHeight="1" x14ac:dyDescent="0.25">
      <c r="B176" s="233" t="s">
        <v>31</v>
      </c>
      <c r="C176" s="234" t="s">
        <v>7</v>
      </c>
      <c r="D176" s="91" t="s">
        <v>5</v>
      </c>
      <c r="E176" s="8"/>
      <c r="F176" s="8"/>
      <c r="G176" s="8"/>
      <c r="H176" s="8"/>
      <c r="I176" s="8"/>
      <c r="J176" s="66"/>
      <c r="K176" s="64"/>
      <c r="L176" s="8"/>
      <c r="N176" s="59"/>
    </row>
    <row r="177" spans="1:14" ht="20.100000000000001" customHeight="1" x14ac:dyDescent="0.25">
      <c r="B177" s="233" t="s">
        <v>32</v>
      </c>
      <c r="C177" s="234" t="s">
        <v>7</v>
      </c>
      <c r="D177" s="30" t="s">
        <v>1</v>
      </c>
      <c r="E177" s="7">
        <f t="shared" ref="E177:J177" si="52">SUM(E178:E181)</f>
        <v>3175.3</v>
      </c>
      <c r="F177" s="7">
        <v>3782.8</v>
      </c>
      <c r="G177" s="7">
        <f t="shared" si="52"/>
        <v>4450.3</v>
      </c>
      <c r="H177" s="7">
        <f t="shared" si="52"/>
        <v>4450.3</v>
      </c>
      <c r="I177" s="7">
        <f t="shared" si="52"/>
        <v>4450.3</v>
      </c>
      <c r="J177" s="65">
        <f t="shared" si="52"/>
        <v>4450.3</v>
      </c>
      <c r="K177" s="64"/>
      <c r="L177" s="7">
        <v>4450.3</v>
      </c>
      <c r="N177" s="59"/>
    </row>
    <row r="178" spans="1:14" ht="20.100000000000001" customHeight="1" x14ac:dyDescent="0.25">
      <c r="B178" s="233" t="s">
        <v>32</v>
      </c>
      <c r="C178" s="234" t="s">
        <v>7</v>
      </c>
      <c r="D178" s="91" t="s">
        <v>2</v>
      </c>
      <c r="E178" s="8">
        <f>[2]Лист4!E147</f>
        <v>3175.3</v>
      </c>
      <c r="F178" s="8">
        <v>3782.8</v>
      </c>
      <c r="G178" s="8">
        <f>[2]Лист4!G147</f>
        <v>4450.3</v>
      </c>
      <c r="H178" s="8">
        <f>[2]Лист4!H147</f>
        <v>4450.3</v>
      </c>
      <c r="I178" s="8">
        <f>[2]Лист4!I147</f>
        <v>4450.3</v>
      </c>
      <c r="J178" s="8">
        <f>[2]Лист4!J147</f>
        <v>4450.3</v>
      </c>
      <c r="K178" s="64"/>
      <c r="L178" s="8">
        <v>4450.3</v>
      </c>
      <c r="N178" s="59"/>
    </row>
    <row r="179" spans="1:14" ht="20.100000000000001" customHeight="1" x14ac:dyDescent="0.25">
      <c r="B179" s="233" t="s">
        <v>32</v>
      </c>
      <c r="C179" s="234" t="s">
        <v>7</v>
      </c>
      <c r="D179" s="91" t="s">
        <v>3</v>
      </c>
      <c r="E179" s="8"/>
      <c r="F179" s="8"/>
      <c r="G179" s="8"/>
      <c r="H179" s="8"/>
      <c r="I179" s="8"/>
      <c r="J179" s="66"/>
      <c r="K179" s="64"/>
      <c r="L179" s="8"/>
      <c r="N179" s="59"/>
    </row>
    <row r="180" spans="1:14" ht="20.100000000000001" customHeight="1" x14ac:dyDescent="0.25">
      <c r="B180" s="233" t="s">
        <v>32</v>
      </c>
      <c r="C180" s="234" t="s">
        <v>7</v>
      </c>
      <c r="D180" s="91" t="s">
        <v>4</v>
      </c>
      <c r="E180" s="8"/>
      <c r="F180" s="8"/>
      <c r="G180" s="8"/>
      <c r="H180" s="8"/>
      <c r="I180" s="8"/>
      <c r="J180" s="66"/>
      <c r="K180" s="64"/>
      <c r="L180" s="8"/>
      <c r="N180" s="59"/>
    </row>
    <row r="181" spans="1:14" ht="20.100000000000001" customHeight="1" x14ac:dyDescent="0.25">
      <c r="B181" s="233" t="s">
        <v>32</v>
      </c>
      <c r="C181" s="234" t="s">
        <v>7</v>
      </c>
      <c r="D181" s="91" t="s">
        <v>5</v>
      </c>
      <c r="E181" s="8"/>
      <c r="F181" s="8"/>
      <c r="G181" s="8"/>
      <c r="H181" s="8"/>
      <c r="I181" s="8"/>
      <c r="J181" s="66"/>
      <c r="K181" s="64"/>
      <c r="L181" s="8"/>
      <c r="N181" s="59"/>
    </row>
    <row r="182" spans="1:14" s="69" customFormat="1" ht="16.7" customHeight="1" x14ac:dyDescent="0.25">
      <c r="A182" s="89"/>
      <c r="B182" s="233" t="s">
        <v>33</v>
      </c>
      <c r="C182" s="234" t="s">
        <v>7</v>
      </c>
      <c r="D182" s="30" t="s">
        <v>1</v>
      </c>
      <c r="E182" s="7">
        <f>SUM(E183:E186)</f>
        <v>469812.27</v>
      </c>
      <c r="F182" s="7">
        <v>387377.6</v>
      </c>
      <c r="G182" s="7">
        <f t="shared" ref="G182:J182" si="53">SUM(G183:G186)</f>
        <v>448427.6</v>
      </c>
      <c r="H182" s="7">
        <f t="shared" si="53"/>
        <v>448427.6</v>
      </c>
      <c r="I182" s="7">
        <f t="shared" si="53"/>
        <v>448427.6</v>
      </c>
      <c r="J182" s="65">
        <f t="shared" si="53"/>
        <v>448427.6</v>
      </c>
      <c r="K182" s="64"/>
      <c r="L182" s="7">
        <v>385397.9</v>
      </c>
      <c r="M182" s="68"/>
      <c r="N182" s="59"/>
    </row>
    <row r="183" spans="1:14" s="69" customFormat="1" ht="16.7" customHeight="1" x14ac:dyDescent="0.25">
      <c r="A183" s="89"/>
      <c r="B183" s="233" t="s">
        <v>33</v>
      </c>
      <c r="C183" s="234" t="s">
        <v>7</v>
      </c>
      <c r="D183" s="91" t="s">
        <v>2</v>
      </c>
      <c r="E183" s="8">
        <f>E188+E193+E198+E203+E208</f>
        <v>469812.27</v>
      </c>
      <c r="F183" s="8">
        <v>387377.6</v>
      </c>
      <c r="G183" s="8">
        <f t="shared" ref="G183:J183" si="54">G188+G193+G198+G203+G208</f>
        <v>448427.6</v>
      </c>
      <c r="H183" s="8">
        <f t="shared" si="54"/>
        <v>448427.6</v>
      </c>
      <c r="I183" s="8">
        <f t="shared" si="54"/>
        <v>448427.6</v>
      </c>
      <c r="J183" s="66">
        <f t="shared" si="54"/>
        <v>448427.6</v>
      </c>
      <c r="K183" s="64"/>
      <c r="L183" s="8">
        <v>385397.9</v>
      </c>
      <c r="M183" s="68"/>
      <c r="N183" s="59"/>
    </row>
    <row r="184" spans="1:14" s="69" customFormat="1" ht="16.7" customHeight="1" x14ac:dyDescent="0.25">
      <c r="A184" s="89"/>
      <c r="B184" s="233" t="s">
        <v>33</v>
      </c>
      <c r="C184" s="234" t="s">
        <v>7</v>
      </c>
      <c r="D184" s="91" t="s">
        <v>3</v>
      </c>
      <c r="E184" s="8"/>
      <c r="F184" s="8"/>
      <c r="G184" s="8"/>
      <c r="H184" s="8"/>
      <c r="I184" s="8"/>
      <c r="J184" s="66"/>
      <c r="K184" s="64"/>
      <c r="L184" s="8"/>
      <c r="M184" s="68"/>
      <c r="N184" s="59"/>
    </row>
    <row r="185" spans="1:14" s="69" customFormat="1" ht="16.7" customHeight="1" x14ac:dyDescent="0.25">
      <c r="A185" s="89"/>
      <c r="B185" s="233" t="s">
        <v>33</v>
      </c>
      <c r="C185" s="234" t="s">
        <v>7</v>
      </c>
      <c r="D185" s="91" t="s">
        <v>4</v>
      </c>
      <c r="E185" s="8"/>
      <c r="F185" s="8"/>
      <c r="G185" s="8"/>
      <c r="H185" s="8"/>
      <c r="I185" s="8"/>
      <c r="J185" s="66"/>
      <c r="K185" s="64"/>
      <c r="L185" s="8"/>
      <c r="M185" s="68"/>
      <c r="N185" s="59"/>
    </row>
    <row r="186" spans="1:14" s="69" customFormat="1" ht="16.7" customHeight="1" x14ac:dyDescent="0.25">
      <c r="A186" s="89"/>
      <c r="B186" s="233" t="s">
        <v>33</v>
      </c>
      <c r="C186" s="234" t="s">
        <v>7</v>
      </c>
      <c r="D186" s="91" t="s">
        <v>5</v>
      </c>
      <c r="E186" s="8"/>
      <c r="F186" s="8"/>
      <c r="G186" s="8"/>
      <c r="H186" s="8"/>
      <c r="I186" s="8"/>
      <c r="J186" s="66"/>
      <c r="K186" s="64"/>
      <c r="L186" s="8"/>
      <c r="M186" s="68"/>
      <c r="N186" s="59"/>
    </row>
    <row r="187" spans="1:14" ht="16.7" customHeight="1" x14ac:dyDescent="0.25">
      <c r="B187" s="233" t="s">
        <v>34</v>
      </c>
      <c r="C187" s="234" t="s">
        <v>7</v>
      </c>
      <c r="D187" s="30" t="s">
        <v>1</v>
      </c>
      <c r="E187" s="7">
        <f t="shared" ref="E187:J187" si="55">SUM(E188:E191)</f>
        <v>27864.5</v>
      </c>
      <c r="F187" s="7">
        <v>25942.6</v>
      </c>
      <c r="G187" s="7">
        <f t="shared" si="55"/>
        <v>28496.1</v>
      </c>
      <c r="H187" s="7">
        <f t="shared" si="55"/>
        <v>28496.1</v>
      </c>
      <c r="I187" s="7">
        <f t="shared" si="55"/>
        <v>28496.1</v>
      </c>
      <c r="J187" s="65">
        <f t="shared" si="55"/>
        <v>28496.1</v>
      </c>
      <c r="K187" s="64"/>
      <c r="L187" s="7">
        <v>28496.1</v>
      </c>
      <c r="N187" s="59"/>
    </row>
    <row r="188" spans="1:14" ht="16.7" customHeight="1" x14ac:dyDescent="0.25">
      <c r="B188" s="233" t="s">
        <v>34</v>
      </c>
      <c r="C188" s="234" t="s">
        <v>7</v>
      </c>
      <c r="D188" s="91" t="s">
        <v>2</v>
      </c>
      <c r="E188" s="8">
        <f>[2]Лист4!E155</f>
        <v>27864.5</v>
      </c>
      <c r="F188" s="8">
        <v>25942.6</v>
      </c>
      <c r="G188" s="8">
        <f>[2]Лист4!G155</f>
        <v>28496.1</v>
      </c>
      <c r="H188" s="8">
        <f>[2]Лист4!H155</f>
        <v>28496.1</v>
      </c>
      <c r="I188" s="8">
        <f>[2]Лист4!I155</f>
        <v>28496.1</v>
      </c>
      <c r="J188" s="8">
        <f>[2]Лист4!J155</f>
        <v>28496.1</v>
      </c>
      <c r="K188" s="64"/>
      <c r="L188" s="8">
        <v>28496.1</v>
      </c>
      <c r="N188" s="59"/>
    </row>
    <row r="189" spans="1:14" ht="16.7" customHeight="1" x14ac:dyDescent="0.25">
      <c r="B189" s="233" t="s">
        <v>34</v>
      </c>
      <c r="C189" s="234" t="s">
        <v>7</v>
      </c>
      <c r="D189" s="91" t="s">
        <v>3</v>
      </c>
      <c r="E189" s="8"/>
      <c r="F189" s="8"/>
      <c r="G189" s="8"/>
      <c r="H189" s="8"/>
      <c r="I189" s="8"/>
      <c r="J189" s="66"/>
      <c r="K189" s="64"/>
      <c r="L189" s="8"/>
      <c r="N189" s="59"/>
    </row>
    <row r="190" spans="1:14" ht="16.7" customHeight="1" x14ac:dyDescent="0.25">
      <c r="B190" s="233" t="s">
        <v>34</v>
      </c>
      <c r="C190" s="234" t="s">
        <v>7</v>
      </c>
      <c r="D190" s="91" t="s">
        <v>4</v>
      </c>
      <c r="E190" s="8"/>
      <c r="F190" s="8"/>
      <c r="G190" s="8"/>
      <c r="H190" s="8"/>
      <c r="I190" s="8"/>
      <c r="J190" s="66"/>
      <c r="K190" s="64"/>
      <c r="L190" s="8"/>
      <c r="N190" s="59"/>
    </row>
    <row r="191" spans="1:14" ht="16.7" customHeight="1" x14ac:dyDescent="0.25">
      <c r="B191" s="233" t="s">
        <v>34</v>
      </c>
      <c r="C191" s="234" t="s">
        <v>7</v>
      </c>
      <c r="D191" s="91" t="s">
        <v>5</v>
      </c>
      <c r="E191" s="8"/>
      <c r="F191" s="8"/>
      <c r="G191" s="8"/>
      <c r="H191" s="8"/>
      <c r="I191" s="8"/>
      <c r="J191" s="66"/>
      <c r="K191" s="64"/>
      <c r="L191" s="8"/>
      <c r="N191" s="59"/>
    </row>
    <row r="192" spans="1:14" ht="20.100000000000001" customHeight="1" x14ac:dyDescent="0.25">
      <c r="B192" s="233" t="s">
        <v>35</v>
      </c>
      <c r="C192" s="234" t="s">
        <v>7</v>
      </c>
      <c r="D192" s="30" t="s">
        <v>1</v>
      </c>
      <c r="E192" s="7">
        <f t="shared" ref="E192:J192" si="56">SUM(E193:E196)</f>
        <v>30110.600000000002</v>
      </c>
      <c r="F192" s="93">
        <v>20921.7</v>
      </c>
      <c r="G192" s="7">
        <f t="shared" si="56"/>
        <v>20100</v>
      </c>
      <c r="H192" s="7">
        <f t="shared" si="56"/>
        <v>20100</v>
      </c>
      <c r="I192" s="7">
        <f t="shared" si="56"/>
        <v>20100</v>
      </c>
      <c r="J192" s="65">
        <f t="shared" si="56"/>
        <v>20100</v>
      </c>
      <c r="K192" s="64"/>
      <c r="L192" s="93">
        <v>38914</v>
      </c>
      <c r="N192" s="59"/>
    </row>
    <row r="193" spans="2:14" ht="20.100000000000001" customHeight="1" x14ac:dyDescent="0.25">
      <c r="B193" s="233" t="s">
        <v>35</v>
      </c>
      <c r="C193" s="234" t="s">
        <v>7</v>
      </c>
      <c r="D193" s="91" t="s">
        <v>2</v>
      </c>
      <c r="E193" s="8">
        <f>[2]Лист4!E159</f>
        <v>30110.600000000002</v>
      </c>
      <c r="F193" s="94">
        <v>20921.7</v>
      </c>
      <c r="G193" s="8">
        <f>[2]Лист4!G159</f>
        <v>20100</v>
      </c>
      <c r="H193" s="8">
        <f>[2]Лист4!H159</f>
        <v>20100</v>
      </c>
      <c r="I193" s="8">
        <f>[2]Лист4!I159</f>
        <v>20100</v>
      </c>
      <c r="J193" s="8">
        <f>[2]Лист4!J159</f>
        <v>20100</v>
      </c>
      <c r="K193" s="64"/>
      <c r="L193" s="94">
        <v>38914</v>
      </c>
      <c r="N193" s="59"/>
    </row>
    <row r="194" spans="2:14" ht="20.100000000000001" customHeight="1" x14ac:dyDescent="0.25">
      <c r="B194" s="233" t="s">
        <v>35</v>
      </c>
      <c r="C194" s="234" t="s">
        <v>7</v>
      </c>
      <c r="D194" s="91" t="s">
        <v>3</v>
      </c>
      <c r="E194" s="8"/>
      <c r="F194" s="8"/>
      <c r="G194" s="8"/>
      <c r="H194" s="8"/>
      <c r="I194" s="8"/>
      <c r="J194" s="66"/>
      <c r="K194" s="64"/>
      <c r="L194" s="8"/>
      <c r="N194" s="59"/>
    </row>
    <row r="195" spans="2:14" ht="20.100000000000001" customHeight="1" x14ac:dyDescent="0.25">
      <c r="B195" s="233" t="s">
        <v>35</v>
      </c>
      <c r="C195" s="234" t="s">
        <v>7</v>
      </c>
      <c r="D195" s="91" t="s">
        <v>4</v>
      </c>
      <c r="E195" s="8"/>
      <c r="F195" s="8"/>
      <c r="G195" s="8"/>
      <c r="H195" s="8"/>
      <c r="I195" s="8"/>
      <c r="J195" s="66"/>
      <c r="K195" s="64"/>
      <c r="L195" s="8"/>
      <c r="N195" s="59"/>
    </row>
    <row r="196" spans="2:14" ht="20.100000000000001" customHeight="1" x14ac:dyDescent="0.25">
      <c r="B196" s="233" t="s">
        <v>35</v>
      </c>
      <c r="C196" s="234" t="s">
        <v>7</v>
      </c>
      <c r="D196" s="91" t="s">
        <v>5</v>
      </c>
      <c r="E196" s="8"/>
      <c r="F196" s="8"/>
      <c r="G196" s="8"/>
      <c r="H196" s="8"/>
      <c r="I196" s="8"/>
      <c r="J196" s="66"/>
      <c r="K196" s="64"/>
      <c r="L196" s="8"/>
      <c r="N196" s="59"/>
    </row>
    <row r="197" spans="2:14" ht="16.7" customHeight="1" x14ac:dyDescent="0.25">
      <c r="B197" s="233" t="s">
        <v>399</v>
      </c>
      <c r="C197" s="234" t="s">
        <v>7</v>
      </c>
      <c r="D197" s="30" t="s">
        <v>1</v>
      </c>
      <c r="E197" s="7">
        <f t="shared" ref="E197:J197" si="57">SUM(E198:E201)</f>
        <v>373276.76999999996</v>
      </c>
      <c r="F197" s="7">
        <v>321696.7</v>
      </c>
      <c r="G197" s="7">
        <f t="shared" si="57"/>
        <v>376342.8</v>
      </c>
      <c r="H197" s="7">
        <f t="shared" si="57"/>
        <v>376342.8</v>
      </c>
      <c r="I197" s="7">
        <f t="shared" si="57"/>
        <v>376342.8</v>
      </c>
      <c r="J197" s="65">
        <f t="shared" si="57"/>
        <v>376342.8</v>
      </c>
      <c r="K197" s="64"/>
      <c r="L197" s="7">
        <v>295850.80000000005</v>
      </c>
      <c r="N197" s="59"/>
    </row>
    <row r="198" spans="2:14" ht="16.7" customHeight="1" x14ac:dyDescent="0.25">
      <c r="B198" s="233" t="s">
        <v>399</v>
      </c>
      <c r="C198" s="234" t="s">
        <v>7</v>
      </c>
      <c r="D198" s="91" t="s">
        <v>2</v>
      </c>
      <c r="E198" s="8">
        <f>[2]Лист4!E163</f>
        <v>373276.76999999996</v>
      </c>
      <c r="F198" s="8">
        <v>321696.7</v>
      </c>
      <c r="G198" s="8">
        <f>[2]Лист4!G163</f>
        <v>376342.8</v>
      </c>
      <c r="H198" s="8">
        <f>[2]Лист4!H163</f>
        <v>376342.8</v>
      </c>
      <c r="I198" s="8">
        <f>[2]Лист4!I163</f>
        <v>376342.8</v>
      </c>
      <c r="J198" s="8">
        <f>[2]Лист4!J163</f>
        <v>376342.8</v>
      </c>
      <c r="K198" s="64"/>
      <c r="L198" s="8">
        <v>295850.80000000005</v>
      </c>
      <c r="N198" s="59"/>
    </row>
    <row r="199" spans="2:14" ht="16.7" customHeight="1" x14ac:dyDescent="0.25">
      <c r="B199" s="233" t="s">
        <v>399</v>
      </c>
      <c r="C199" s="234" t="s">
        <v>7</v>
      </c>
      <c r="D199" s="91" t="s">
        <v>3</v>
      </c>
      <c r="E199" s="8"/>
      <c r="F199" s="8"/>
      <c r="G199" s="8"/>
      <c r="H199" s="8"/>
      <c r="I199" s="8"/>
      <c r="J199" s="66"/>
      <c r="K199" s="64"/>
      <c r="L199" s="8"/>
      <c r="N199" s="59"/>
    </row>
    <row r="200" spans="2:14" ht="16.7" customHeight="1" x14ac:dyDescent="0.25">
      <c r="B200" s="233" t="s">
        <v>399</v>
      </c>
      <c r="C200" s="234" t="s">
        <v>7</v>
      </c>
      <c r="D200" s="91" t="s">
        <v>4</v>
      </c>
      <c r="E200" s="8"/>
      <c r="F200" s="8"/>
      <c r="G200" s="8"/>
      <c r="H200" s="8"/>
      <c r="I200" s="8"/>
      <c r="J200" s="66"/>
      <c r="K200" s="64"/>
      <c r="L200" s="8"/>
      <c r="N200" s="59"/>
    </row>
    <row r="201" spans="2:14" ht="16.7" customHeight="1" x14ac:dyDescent="0.25">
      <c r="B201" s="233" t="s">
        <v>399</v>
      </c>
      <c r="C201" s="234" t="s">
        <v>7</v>
      </c>
      <c r="D201" s="91" t="s">
        <v>5</v>
      </c>
      <c r="E201" s="8"/>
      <c r="F201" s="8"/>
      <c r="G201" s="8"/>
      <c r="H201" s="8"/>
      <c r="I201" s="8"/>
      <c r="J201" s="66"/>
      <c r="K201" s="64"/>
      <c r="L201" s="8"/>
      <c r="N201" s="59"/>
    </row>
    <row r="202" spans="2:14" ht="16.7" customHeight="1" x14ac:dyDescent="0.25">
      <c r="B202" s="233" t="s">
        <v>36</v>
      </c>
      <c r="C202" s="234" t="s">
        <v>7</v>
      </c>
      <c r="D202" s="30" t="s">
        <v>1</v>
      </c>
      <c r="E202" s="7">
        <f t="shared" ref="E202:J202" si="58">SUM(E203:E206)</f>
        <v>4576.8999999999996</v>
      </c>
      <c r="F202" s="7">
        <v>3503</v>
      </c>
      <c r="G202" s="7">
        <f t="shared" si="58"/>
        <v>4121.2</v>
      </c>
      <c r="H202" s="7">
        <f t="shared" si="58"/>
        <v>4121.2</v>
      </c>
      <c r="I202" s="7">
        <f t="shared" si="58"/>
        <v>4121.2</v>
      </c>
      <c r="J202" s="65">
        <f t="shared" si="58"/>
        <v>4121.2</v>
      </c>
      <c r="K202" s="64"/>
      <c r="L202" s="7">
        <v>4121.2</v>
      </c>
      <c r="N202" s="59"/>
    </row>
    <row r="203" spans="2:14" ht="16.7" customHeight="1" x14ac:dyDescent="0.25">
      <c r="B203" s="233" t="s">
        <v>36</v>
      </c>
      <c r="C203" s="234" t="s">
        <v>7</v>
      </c>
      <c r="D203" s="91" t="s">
        <v>2</v>
      </c>
      <c r="E203" s="8">
        <f>[2]Лист4!E167</f>
        <v>4576.8999999999996</v>
      </c>
      <c r="F203" s="8">
        <v>3503</v>
      </c>
      <c r="G203" s="8">
        <f>[2]Лист4!G167</f>
        <v>4121.2</v>
      </c>
      <c r="H203" s="8">
        <f>[2]Лист4!H167</f>
        <v>4121.2</v>
      </c>
      <c r="I203" s="8">
        <f>[2]Лист4!I167</f>
        <v>4121.2</v>
      </c>
      <c r="J203" s="8">
        <f>[2]Лист4!J167</f>
        <v>4121.2</v>
      </c>
      <c r="K203" s="64"/>
      <c r="L203" s="8">
        <v>4121.2</v>
      </c>
      <c r="N203" s="59"/>
    </row>
    <row r="204" spans="2:14" ht="16.7" customHeight="1" x14ac:dyDescent="0.25">
      <c r="B204" s="233" t="s">
        <v>36</v>
      </c>
      <c r="C204" s="234" t="s">
        <v>7</v>
      </c>
      <c r="D204" s="91" t="s">
        <v>3</v>
      </c>
      <c r="E204" s="8"/>
      <c r="F204" s="8"/>
      <c r="G204" s="8"/>
      <c r="H204" s="8"/>
      <c r="I204" s="8"/>
      <c r="J204" s="66"/>
      <c r="K204" s="64"/>
      <c r="L204" s="8"/>
      <c r="N204" s="59"/>
    </row>
    <row r="205" spans="2:14" ht="16.7" customHeight="1" x14ac:dyDescent="0.25">
      <c r="B205" s="233" t="s">
        <v>36</v>
      </c>
      <c r="C205" s="234" t="s">
        <v>7</v>
      </c>
      <c r="D205" s="91" t="s">
        <v>4</v>
      </c>
      <c r="E205" s="8"/>
      <c r="F205" s="8"/>
      <c r="G205" s="8"/>
      <c r="H205" s="8"/>
      <c r="I205" s="8"/>
      <c r="J205" s="66"/>
      <c r="K205" s="64"/>
      <c r="L205" s="8"/>
      <c r="N205" s="59"/>
    </row>
    <row r="206" spans="2:14" ht="16.7" customHeight="1" x14ac:dyDescent="0.25">
      <c r="B206" s="233" t="s">
        <v>36</v>
      </c>
      <c r="C206" s="234" t="s">
        <v>7</v>
      </c>
      <c r="D206" s="91" t="s">
        <v>5</v>
      </c>
      <c r="E206" s="8"/>
      <c r="F206" s="8"/>
      <c r="G206" s="8"/>
      <c r="H206" s="8"/>
      <c r="I206" s="8"/>
      <c r="J206" s="66"/>
      <c r="K206" s="64"/>
      <c r="L206" s="8"/>
      <c r="N206" s="59"/>
    </row>
    <row r="207" spans="2:14" ht="16.7" customHeight="1" x14ac:dyDescent="0.25">
      <c r="B207" s="233" t="s">
        <v>37</v>
      </c>
      <c r="C207" s="234" t="s">
        <v>7</v>
      </c>
      <c r="D207" s="30" t="s">
        <v>1</v>
      </c>
      <c r="E207" s="7">
        <f t="shared" ref="E207:J207" si="59">SUM(E208:E211)</f>
        <v>33983.5</v>
      </c>
      <c r="F207" s="7">
        <v>15313.6</v>
      </c>
      <c r="G207" s="7">
        <f t="shared" si="59"/>
        <v>19367.5</v>
      </c>
      <c r="H207" s="7">
        <f t="shared" si="59"/>
        <v>19367.5</v>
      </c>
      <c r="I207" s="7">
        <f t="shared" si="59"/>
        <v>19367.5</v>
      </c>
      <c r="J207" s="65">
        <f t="shared" si="59"/>
        <v>19367.5</v>
      </c>
      <c r="K207" s="64"/>
      <c r="L207" s="7">
        <v>18015.8</v>
      </c>
      <c r="N207" s="59"/>
    </row>
    <row r="208" spans="2:14" ht="16.7" customHeight="1" x14ac:dyDescent="0.25">
      <c r="B208" s="233" t="s">
        <v>37</v>
      </c>
      <c r="C208" s="234" t="s">
        <v>7</v>
      </c>
      <c r="D208" s="91" t="s">
        <v>2</v>
      </c>
      <c r="E208" s="8">
        <f>[2]Лист4!E171</f>
        <v>33983.5</v>
      </c>
      <c r="F208" s="8">
        <v>15313.6</v>
      </c>
      <c r="G208" s="8">
        <f>[2]Лист4!G171</f>
        <v>19367.5</v>
      </c>
      <c r="H208" s="8">
        <f>[2]Лист4!H171</f>
        <v>19367.5</v>
      </c>
      <c r="I208" s="8">
        <f>[2]Лист4!I171</f>
        <v>19367.5</v>
      </c>
      <c r="J208" s="8">
        <f>[2]Лист4!J171</f>
        <v>19367.5</v>
      </c>
      <c r="K208" s="64"/>
      <c r="L208" s="8">
        <v>18015.8</v>
      </c>
      <c r="N208" s="59"/>
    </row>
    <row r="209" spans="1:14" ht="16.7" customHeight="1" x14ac:dyDescent="0.25">
      <c r="B209" s="233" t="s">
        <v>37</v>
      </c>
      <c r="C209" s="234" t="s">
        <v>7</v>
      </c>
      <c r="D209" s="91" t="s">
        <v>3</v>
      </c>
      <c r="E209" s="8"/>
      <c r="F209" s="8"/>
      <c r="G209" s="8"/>
      <c r="H209" s="8"/>
      <c r="I209" s="8"/>
      <c r="J209" s="66"/>
      <c r="K209" s="64"/>
      <c r="L209" s="8"/>
      <c r="N209" s="59"/>
    </row>
    <row r="210" spans="1:14" ht="16.7" customHeight="1" x14ac:dyDescent="0.25">
      <c r="B210" s="233" t="s">
        <v>37</v>
      </c>
      <c r="C210" s="234" t="s">
        <v>7</v>
      </c>
      <c r="D210" s="91" t="s">
        <v>4</v>
      </c>
      <c r="E210" s="8"/>
      <c r="F210" s="8"/>
      <c r="G210" s="8"/>
      <c r="H210" s="8"/>
      <c r="I210" s="8"/>
      <c r="J210" s="66"/>
      <c r="K210" s="64"/>
      <c r="L210" s="8"/>
      <c r="N210" s="59"/>
    </row>
    <row r="211" spans="1:14" ht="16.7" customHeight="1" x14ac:dyDescent="0.25">
      <c r="B211" s="233" t="s">
        <v>37</v>
      </c>
      <c r="C211" s="234" t="s">
        <v>7</v>
      </c>
      <c r="D211" s="91" t="s">
        <v>5</v>
      </c>
      <c r="E211" s="8"/>
      <c r="F211" s="8"/>
      <c r="G211" s="8"/>
      <c r="H211" s="8"/>
      <c r="I211" s="8"/>
      <c r="J211" s="66"/>
      <c r="K211" s="64"/>
      <c r="L211" s="8"/>
      <c r="N211" s="59"/>
    </row>
    <row r="212" spans="1:14" s="69" customFormat="1" ht="16.7" customHeight="1" x14ac:dyDescent="0.25">
      <c r="A212" s="89"/>
      <c r="B212" s="233" t="s">
        <v>400</v>
      </c>
      <c r="C212" s="234" t="s">
        <v>7</v>
      </c>
      <c r="D212" s="30" t="s">
        <v>1</v>
      </c>
      <c r="E212" s="7">
        <f t="shared" ref="E212:J212" si="60">SUM(E213:E216)</f>
        <v>49729.3</v>
      </c>
      <c r="F212" s="7">
        <v>40484.9</v>
      </c>
      <c r="G212" s="7">
        <f t="shared" si="60"/>
        <v>47629.3</v>
      </c>
      <c r="H212" s="7">
        <f t="shared" si="60"/>
        <v>47629.3</v>
      </c>
      <c r="I212" s="7">
        <f t="shared" si="60"/>
        <v>47629.3</v>
      </c>
      <c r="J212" s="65">
        <f t="shared" si="60"/>
        <v>47629.3</v>
      </c>
      <c r="K212" s="64"/>
      <c r="L212" s="7">
        <v>47629.3</v>
      </c>
      <c r="M212" s="68"/>
      <c r="N212" s="59"/>
    </row>
    <row r="213" spans="1:14" s="69" customFormat="1" ht="16.7" customHeight="1" x14ac:dyDescent="0.25">
      <c r="A213" s="89"/>
      <c r="B213" s="233" t="s">
        <v>38</v>
      </c>
      <c r="C213" s="234" t="s">
        <v>7</v>
      </c>
      <c r="D213" s="91" t="s">
        <v>2</v>
      </c>
      <c r="E213" s="8">
        <f>E218</f>
        <v>49729.3</v>
      </c>
      <c r="F213" s="8">
        <v>40484.9</v>
      </c>
      <c r="G213" s="8">
        <f t="shared" ref="G213:J213" si="61">G218</f>
        <v>47629.3</v>
      </c>
      <c r="H213" s="8">
        <f t="shared" si="61"/>
        <v>47629.3</v>
      </c>
      <c r="I213" s="8">
        <f t="shared" si="61"/>
        <v>47629.3</v>
      </c>
      <c r="J213" s="66">
        <f t="shared" si="61"/>
        <v>47629.3</v>
      </c>
      <c r="K213" s="64"/>
      <c r="L213" s="8">
        <v>47629.3</v>
      </c>
      <c r="M213" s="68"/>
      <c r="N213" s="59"/>
    </row>
    <row r="214" spans="1:14" s="69" customFormat="1" ht="16.7" customHeight="1" x14ac:dyDescent="0.25">
      <c r="A214" s="89"/>
      <c r="B214" s="233" t="s">
        <v>38</v>
      </c>
      <c r="C214" s="234" t="s">
        <v>7</v>
      </c>
      <c r="D214" s="91" t="s">
        <v>3</v>
      </c>
      <c r="E214" s="8"/>
      <c r="F214" s="8"/>
      <c r="G214" s="8"/>
      <c r="H214" s="8"/>
      <c r="I214" s="8"/>
      <c r="J214" s="66"/>
      <c r="K214" s="64"/>
      <c r="L214" s="8"/>
      <c r="M214" s="68"/>
      <c r="N214" s="59"/>
    </row>
    <row r="215" spans="1:14" s="69" customFormat="1" ht="16.7" customHeight="1" x14ac:dyDescent="0.25">
      <c r="A215" s="89"/>
      <c r="B215" s="233" t="s">
        <v>38</v>
      </c>
      <c r="C215" s="234" t="s">
        <v>7</v>
      </c>
      <c r="D215" s="91" t="s">
        <v>4</v>
      </c>
      <c r="E215" s="8"/>
      <c r="F215" s="8"/>
      <c r="G215" s="8"/>
      <c r="H215" s="8"/>
      <c r="I215" s="8"/>
      <c r="J215" s="66"/>
      <c r="K215" s="64"/>
      <c r="L215" s="8"/>
      <c r="M215" s="68"/>
      <c r="N215" s="59"/>
    </row>
    <row r="216" spans="1:14" s="69" customFormat="1" ht="16.7" customHeight="1" x14ac:dyDescent="0.25">
      <c r="A216" s="89"/>
      <c r="B216" s="233" t="s">
        <v>38</v>
      </c>
      <c r="C216" s="234" t="s">
        <v>7</v>
      </c>
      <c r="D216" s="91" t="s">
        <v>5</v>
      </c>
      <c r="E216" s="8"/>
      <c r="F216" s="8"/>
      <c r="G216" s="8"/>
      <c r="H216" s="8"/>
      <c r="I216" s="8"/>
      <c r="J216" s="66"/>
      <c r="K216" s="64"/>
      <c r="L216" s="8"/>
      <c r="M216" s="68"/>
      <c r="N216" s="59"/>
    </row>
    <row r="217" spans="1:14" ht="16.7" customHeight="1" x14ac:dyDescent="0.25">
      <c r="B217" s="233" t="s">
        <v>39</v>
      </c>
      <c r="C217" s="234" t="s">
        <v>7</v>
      </c>
      <c r="D217" s="30" t="s">
        <v>1</v>
      </c>
      <c r="E217" s="7">
        <f t="shared" ref="E217:J217" si="62">SUM(E218:E221)</f>
        <v>49729.3</v>
      </c>
      <c r="F217" s="7">
        <v>40484.9</v>
      </c>
      <c r="G217" s="7">
        <f t="shared" si="62"/>
        <v>47629.3</v>
      </c>
      <c r="H217" s="7">
        <f t="shared" si="62"/>
        <v>47629.3</v>
      </c>
      <c r="I217" s="7">
        <f t="shared" si="62"/>
        <v>47629.3</v>
      </c>
      <c r="J217" s="65">
        <f t="shared" si="62"/>
        <v>47629.3</v>
      </c>
      <c r="K217" s="64"/>
      <c r="L217" s="7">
        <v>47629.3</v>
      </c>
      <c r="N217" s="59"/>
    </row>
    <row r="218" spans="1:14" ht="16.7" customHeight="1" x14ac:dyDescent="0.25">
      <c r="B218" s="233" t="s">
        <v>39</v>
      </c>
      <c r="C218" s="234" t="s">
        <v>7</v>
      </c>
      <c r="D218" s="91" t="s">
        <v>2</v>
      </c>
      <c r="E218" s="8">
        <f>[2]Лист4!E179</f>
        <v>49729.3</v>
      </c>
      <c r="F218" s="8">
        <v>40484.9</v>
      </c>
      <c r="G218" s="8">
        <f>[2]Лист4!G179</f>
        <v>47629.3</v>
      </c>
      <c r="H218" s="8">
        <f>[2]Лист4!H179</f>
        <v>47629.3</v>
      </c>
      <c r="I218" s="8">
        <f>[2]Лист4!I179</f>
        <v>47629.3</v>
      </c>
      <c r="J218" s="8">
        <f>[2]Лист4!J179</f>
        <v>47629.3</v>
      </c>
      <c r="K218" s="64"/>
      <c r="L218" s="8">
        <v>47629.3</v>
      </c>
      <c r="N218" s="59"/>
    </row>
    <row r="219" spans="1:14" ht="16.7" customHeight="1" x14ac:dyDescent="0.25">
      <c r="B219" s="233" t="s">
        <v>39</v>
      </c>
      <c r="C219" s="234" t="s">
        <v>7</v>
      </c>
      <c r="D219" s="91" t="s">
        <v>3</v>
      </c>
      <c r="E219" s="8"/>
      <c r="F219" s="8"/>
      <c r="G219" s="8"/>
      <c r="H219" s="8"/>
      <c r="I219" s="8"/>
      <c r="J219" s="66"/>
      <c r="K219" s="64"/>
      <c r="L219" s="8"/>
      <c r="N219" s="59"/>
    </row>
    <row r="220" spans="1:14" ht="16.7" customHeight="1" x14ac:dyDescent="0.25">
      <c r="B220" s="233" t="s">
        <v>39</v>
      </c>
      <c r="C220" s="234" t="s">
        <v>7</v>
      </c>
      <c r="D220" s="91" t="s">
        <v>4</v>
      </c>
      <c r="E220" s="8"/>
      <c r="F220" s="8"/>
      <c r="G220" s="8"/>
      <c r="H220" s="8"/>
      <c r="I220" s="8"/>
      <c r="J220" s="66"/>
      <c r="K220" s="64"/>
      <c r="L220" s="8"/>
      <c r="N220" s="59"/>
    </row>
    <row r="221" spans="1:14" ht="16.7" customHeight="1" x14ac:dyDescent="0.25">
      <c r="B221" s="233" t="s">
        <v>39</v>
      </c>
      <c r="C221" s="234" t="s">
        <v>7</v>
      </c>
      <c r="D221" s="91" t="s">
        <v>5</v>
      </c>
      <c r="E221" s="8"/>
      <c r="F221" s="8"/>
      <c r="G221" s="8"/>
      <c r="H221" s="8"/>
      <c r="I221" s="8"/>
      <c r="J221" s="66"/>
      <c r="K221" s="64"/>
      <c r="L221" s="8"/>
      <c r="N221" s="59"/>
    </row>
    <row r="222" spans="1:14" s="69" customFormat="1" ht="16.7" customHeight="1" x14ac:dyDescent="0.25">
      <c r="A222" s="89"/>
      <c r="B222" s="233" t="s">
        <v>40</v>
      </c>
      <c r="C222" s="234" t="s">
        <v>7</v>
      </c>
      <c r="D222" s="30" t="s">
        <v>1</v>
      </c>
      <c r="E222" s="7">
        <f t="shared" ref="E222:J222" si="63">SUM(E223:E226)</f>
        <v>427069.7</v>
      </c>
      <c r="F222" s="7">
        <v>396024.2</v>
      </c>
      <c r="G222" s="7">
        <f t="shared" si="63"/>
        <v>496911.30000000005</v>
      </c>
      <c r="H222" s="7">
        <f t="shared" si="63"/>
        <v>496619.9</v>
      </c>
      <c r="I222" s="7">
        <f t="shared" si="63"/>
        <v>401133.2</v>
      </c>
      <c r="J222" s="65">
        <f t="shared" si="63"/>
        <v>401133.2</v>
      </c>
      <c r="K222" s="64"/>
      <c r="L222" s="7">
        <v>464069.90000000008</v>
      </c>
      <c r="M222" s="68"/>
      <c r="N222" s="59"/>
    </row>
    <row r="223" spans="1:14" s="69" customFormat="1" ht="16.7" customHeight="1" x14ac:dyDescent="0.25">
      <c r="A223" s="89"/>
      <c r="B223" s="233" t="s">
        <v>40</v>
      </c>
      <c r="C223" s="234" t="s">
        <v>7</v>
      </c>
      <c r="D223" s="91" t="s">
        <v>2</v>
      </c>
      <c r="E223" s="8">
        <f>E228+E233</f>
        <v>352347.2</v>
      </c>
      <c r="F223" s="8">
        <v>326330.40000000002</v>
      </c>
      <c r="G223" s="8">
        <f t="shared" ref="G223:J223" si="64">G228+G233</f>
        <v>421246.60000000003</v>
      </c>
      <c r="H223" s="8">
        <f t="shared" si="64"/>
        <v>425004.9</v>
      </c>
      <c r="I223" s="8">
        <f t="shared" si="64"/>
        <v>401133.2</v>
      </c>
      <c r="J223" s="66">
        <f t="shared" si="64"/>
        <v>401133.2</v>
      </c>
      <c r="K223" s="64"/>
      <c r="L223" s="8">
        <v>388405.20000000007</v>
      </c>
      <c r="M223" s="68"/>
      <c r="N223" s="59"/>
    </row>
    <row r="224" spans="1:14" s="69" customFormat="1" ht="16.7" customHeight="1" x14ac:dyDescent="0.25">
      <c r="A224" s="89"/>
      <c r="B224" s="233" t="s">
        <v>40</v>
      </c>
      <c r="C224" s="234" t="s">
        <v>7</v>
      </c>
      <c r="D224" s="91" t="s">
        <v>3</v>
      </c>
      <c r="E224" s="8">
        <f>E229+E234</f>
        <v>74722.5</v>
      </c>
      <c r="F224" s="8">
        <v>69693.8</v>
      </c>
      <c r="G224" s="8">
        <f>G229+G234</f>
        <v>75664.7</v>
      </c>
      <c r="H224" s="8">
        <f>H229+H234</f>
        <v>71615</v>
      </c>
      <c r="I224" s="8"/>
      <c r="J224" s="66"/>
      <c r="K224" s="64"/>
      <c r="L224" s="8">
        <v>75664.7</v>
      </c>
      <c r="M224" s="68"/>
      <c r="N224" s="59"/>
    </row>
    <row r="225" spans="1:14" s="69" customFormat="1" ht="16.7" customHeight="1" x14ac:dyDescent="0.25">
      <c r="A225" s="89"/>
      <c r="B225" s="233" t="s">
        <v>40</v>
      </c>
      <c r="C225" s="234" t="s">
        <v>7</v>
      </c>
      <c r="D225" s="91" t="s">
        <v>4</v>
      </c>
      <c r="E225" s="8"/>
      <c r="F225" s="8"/>
      <c r="G225" s="8"/>
      <c r="H225" s="8"/>
      <c r="I225" s="8"/>
      <c r="J225" s="66"/>
      <c r="K225" s="64"/>
      <c r="L225" s="8"/>
      <c r="M225" s="68"/>
      <c r="N225" s="59"/>
    </row>
    <row r="226" spans="1:14" s="69" customFormat="1" ht="16.7" customHeight="1" x14ac:dyDescent="0.25">
      <c r="A226" s="89"/>
      <c r="B226" s="233" t="s">
        <v>40</v>
      </c>
      <c r="C226" s="234" t="s">
        <v>7</v>
      </c>
      <c r="D226" s="91" t="s">
        <v>5</v>
      </c>
      <c r="E226" s="8"/>
      <c r="F226" s="8"/>
      <c r="G226" s="8"/>
      <c r="H226" s="8"/>
      <c r="I226" s="8"/>
      <c r="J226" s="66"/>
      <c r="K226" s="64"/>
      <c r="L226" s="8"/>
      <c r="M226" s="68"/>
      <c r="N226" s="59"/>
    </row>
    <row r="227" spans="1:14" ht="16.7" customHeight="1" x14ac:dyDescent="0.25">
      <c r="B227" s="233" t="s">
        <v>41</v>
      </c>
      <c r="C227" s="234" t="s">
        <v>7</v>
      </c>
      <c r="D227" s="30" t="s">
        <v>1</v>
      </c>
      <c r="E227" s="7">
        <f t="shared" ref="E227:J227" si="65">SUM(E228:E231)</f>
        <v>332484.3</v>
      </c>
      <c r="F227" s="7">
        <v>307804.2</v>
      </c>
      <c r="G227" s="7">
        <f t="shared" si="65"/>
        <v>401133.2</v>
      </c>
      <c r="H227" s="7">
        <f t="shared" si="65"/>
        <v>401133.2</v>
      </c>
      <c r="I227" s="7">
        <f t="shared" si="65"/>
        <v>401133.2</v>
      </c>
      <c r="J227" s="7">
        <f t="shared" si="65"/>
        <v>401133.2</v>
      </c>
      <c r="K227" s="64"/>
      <c r="L227" s="7">
        <v>368291.80000000005</v>
      </c>
      <c r="N227" s="59"/>
    </row>
    <row r="228" spans="1:14" ht="16.7" customHeight="1" x14ac:dyDescent="0.25">
      <c r="B228" s="233" t="s">
        <v>41</v>
      </c>
      <c r="C228" s="234" t="s">
        <v>7</v>
      </c>
      <c r="D228" s="91" t="s">
        <v>2</v>
      </c>
      <c r="E228" s="8">
        <f>[2]Лист4!E187</f>
        <v>332484.3</v>
      </c>
      <c r="F228" s="8">
        <v>307804.2</v>
      </c>
      <c r="G228" s="8">
        <f>[2]Лист4!G187</f>
        <v>401133.2</v>
      </c>
      <c r="H228" s="8">
        <f>[2]Лист4!H187</f>
        <v>401133.2</v>
      </c>
      <c r="I228" s="8">
        <f>[2]Лист4!I187</f>
        <v>401133.2</v>
      </c>
      <c r="J228" s="8">
        <f>[2]Лист4!J187</f>
        <v>401133.2</v>
      </c>
      <c r="K228" s="64"/>
      <c r="L228" s="8">
        <v>368291.80000000005</v>
      </c>
      <c r="N228" s="59"/>
    </row>
    <row r="229" spans="1:14" ht="16.7" customHeight="1" x14ac:dyDescent="0.25">
      <c r="B229" s="233" t="s">
        <v>41</v>
      </c>
      <c r="C229" s="234" t="s">
        <v>7</v>
      </c>
      <c r="D229" s="91" t="s">
        <v>3</v>
      </c>
      <c r="E229" s="8"/>
      <c r="F229" s="8"/>
      <c r="G229" s="8"/>
      <c r="H229" s="8"/>
      <c r="I229" s="8"/>
      <c r="J229" s="8"/>
      <c r="K229" s="64"/>
      <c r="L229" s="8"/>
      <c r="N229" s="59"/>
    </row>
    <row r="230" spans="1:14" ht="16.7" customHeight="1" x14ac:dyDescent="0.25">
      <c r="B230" s="233" t="s">
        <v>41</v>
      </c>
      <c r="C230" s="234" t="s">
        <v>7</v>
      </c>
      <c r="D230" s="91" t="s">
        <v>4</v>
      </c>
      <c r="E230" s="8"/>
      <c r="F230" s="8"/>
      <c r="G230" s="8"/>
      <c r="H230" s="8"/>
      <c r="I230" s="8"/>
      <c r="J230" s="8"/>
      <c r="K230" s="64"/>
      <c r="L230" s="8"/>
      <c r="N230" s="59"/>
    </row>
    <row r="231" spans="1:14" ht="16.7" customHeight="1" x14ac:dyDescent="0.25">
      <c r="B231" s="233" t="s">
        <v>41</v>
      </c>
      <c r="C231" s="234" t="s">
        <v>7</v>
      </c>
      <c r="D231" s="91" t="s">
        <v>5</v>
      </c>
      <c r="E231" s="8"/>
      <c r="F231" s="8"/>
      <c r="G231" s="8"/>
      <c r="H231" s="8"/>
      <c r="I231" s="8"/>
      <c r="J231" s="8"/>
      <c r="K231" s="64"/>
      <c r="L231" s="8"/>
      <c r="N231" s="59"/>
    </row>
    <row r="232" spans="1:14" ht="16.7" customHeight="1" x14ac:dyDescent="0.25">
      <c r="B232" s="233" t="s">
        <v>401</v>
      </c>
      <c r="C232" s="234" t="s">
        <v>7</v>
      </c>
      <c r="D232" s="30" t="s">
        <v>1</v>
      </c>
      <c r="E232" s="7">
        <f>SUM(E233:E236)</f>
        <v>94585.4</v>
      </c>
      <c r="F232" s="7">
        <v>88220</v>
      </c>
      <c r="G232" s="7">
        <f>SUM(G233:G236)</f>
        <v>95778.1</v>
      </c>
      <c r="H232" s="7">
        <f>SUM(H233:H236)</f>
        <v>95486.7</v>
      </c>
      <c r="I232" s="7"/>
      <c r="J232" s="65"/>
      <c r="K232" s="64"/>
      <c r="L232" s="7">
        <v>95778.1</v>
      </c>
      <c r="N232" s="59"/>
    </row>
    <row r="233" spans="1:14" ht="16.7" customHeight="1" x14ac:dyDescent="0.25">
      <c r="B233" s="233"/>
      <c r="C233" s="234" t="s">
        <v>7</v>
      </c>
      <c r="D233" s="91" t="s">
        <v>2</v>
      </c>
      <c r="E233" s="8">
        <f>[2]Лист4!E191</f>
        <v>19862.900000000001</v>
      </c>
      <c r="F233" s="8">
        <v>18526.2</v>
      </c>
      <c r="G233" s="8">
        <f>[2]Лист4!G191</f>
        <v>20113.400000000001</v>
      </c>
      <c r="H233" s="8">
        <f>[2]Лист4!H191</f>
        <v>23871.7</v>
      </c>
      <c r="I233" s="8"/>
      <c r="J233" s="8"/>
      <c r="K233" s="64"/>
      <c r="L233" s="8">
        <v>20113.400000000001</v>
      </c>
      <c r="N233" s="59"/>
    </row>
    <row r="234" spans="1:14" ht="16.7" customHeight="1" x14ac:dyDescent="0.25">
      <c r="B234" s="233"/>
      <c r="C234" s="234" t="s">
        <v>7</v>
      </c>
      <c r="D234" s="91" t="s">
        <v>3</v>
      </c>
      <c r="E234" s="8">
        <f>[2]Лист4!E192</f>
        <v>74722.5</v>
      </c>
      <c r="F234" s="8">
        <v>69693.8</v>
      </c>
      <c r="G234" s="8">
        <f>[2]Лист4!G192</f>
        <v>75664.7</v>
      </c>
      <c r="H234" s="8">
        <f>[2]Лист4!H192</f>
        <v>71615</v>
      </c>
      <c r="I234" s="8"/>
      <c r="J234" s="66"/>
      <c r="K234" s="64"/>
      <c r="L234" s="8">
        <v>75664.7</v>
      </c>
      <c r="N234" s="59"/>
    </row>
    <row r="235" spans="1:14" ht="16.7" customHeight="1" x14ac:dyDescent="0.25">
      <c r="B235" s="233"/>
      <c r="C235" s="234" t="s">
        <v>7</v>
      </c>
      <c r="D235" s="91" t="s">
        <v>4</v>
      </c>
      <c r="E235" s="8"/>
      <c r="F235" s="8"/>
      <c r="G235" s="8"/>
      <c r="H235" s="8"/>
      <c r="I235" s="8"/>
      <c r="J235" s="66"/>
      <c r="K235" s="64"/>
      <c r="L235" s="8"/>
      <c r="N235" s="59"/>
    </row>
    <row r="236" spans="1:14" ht="16.7" customHeight="1" x14ac:dyDescent="0.25">
      <c r="B236" s="233"/>
      <c r="C236" s="234" t="s">
        <v>7</v>
      </c>
      <c r="D236" s="91" t="s">
        <v>5</v>
      </c>
      <c r="E236" s="8"/>
      <c r="F236" s="8"/>
      <c r="G236" s="8"/>
      <c r="H236" s="8"/>
      <c r="I236" s="8"/>
      <c r="J236" s="66"/>
      <c r="K236" s="64"/>
      <c r="L236" s="8"/>
      <c r="N236" s="59"/>
    </row>
    <row r="237" spans="1:14" s="69" customFormat="1" ht="20.100000000000001" customHeight="1" x14ac:dyDescent="0.25">
      <c r="A237" s="89"/>
      <c r="B237" s="233" t="s">
        <v>42</v>
      </c>
      <c r="C237" s="234" t="s">
        <v>7</v>
      </c>
      <c r="D237" s="30" t="s">
        <v>1</v>
      </c>
      <c r="E237" s="7">
        <f t="shared" ref="E237:J237" si="66">SUM(E238:E241)</f>
        <v>2212305.2000000002</v>
      </c>
      <c r="F237" s="7">
        <v>2151887.9000000004</v>
      </c>
      <c r="G237" s="7">
        <f t="shared" si="66"/>
        <v>2216426.6</v>
      </c>
      <c r="H237" s="7">
        <f t="shared" si="66"/>
        <v>2216548.3000000003</v>
      </c>
      <c r="I237" s="7">
        <f t="shared" si="66"/>
        <v>1497237.1</v>
      </c>
      <c r="J237" s="65">
        <f t="shared" si="66"/>
        <v>1497237.1</v>
      </c>
      <c r="K237" s="64"/>
      <c r="L237" s="7">
        <v>2207083.4000000004</v>
      </c>
      <c r="M237" s="68"/>
      <c r="N237" s="59"/>
    </row>
    <row r="238" spans="1:14" s="69" customFormat="1" ht="20.100000000000001" customHeight="1" x14ac:dyDescent="0.25">
      <c r="A238" s="89"/>
      <c r="B238" s="233" t="s">
        <v>42</v>
      </c>
      <c r="C238" s="234" t="s">
        <v>7</v>
      </c>
      <c r="D238" s="91" t="s">
        <v>2</v>
      </c>
      <c r="E238" s="8">
        <f>E243+E248+E253+E268+E273+E278+E258</f>
        <v>1243865.8999999999</v>
      </c>
      <c r="F238" s="8">
        <v>1161681</v>
      </c>
      <c r="G238" s="8">
        <f t="shared" ref="G238:J238" si="67">G243+G248+G253+G268+G273+G278+G258</f>
        <v>1253017.2000000002</v>
      </c>
      <c r="H238" s="8">
        <f t="shared" si="67"/>
        <v>1252445.7000000002</v>
      </c>
      <c r="I238" s="8">
        <f t="shared" si="67"/>
        <v>1252445.7000000002</v>
      </c>
      <c r="J238" s="8">
        <f t="shared" si="67"/>
        <v>1252445.7000000002</v>
      </c>
      <c r="K238" s="64"/>
      <c r="L238" s="8">
        <v>1237103.2000000002</v>
      </c>
      <c r="M238" s="68"/>
      <c r="N238" s="59"/>
    </row>
    <row r="239" spans="1:14" s="69" customFormat="1" ht="20.100000000000001" customHeight="1" x14ac:dyDescent="0.25">
      <c r="A239" s="89"/>
      <c r="B239" s="233" t="s">
        <v>42</v>
      </c>
      <c r="C239" s="234" t="s">
        <v>7</v>
      </c>
      <c r="D239" s="91" t="s">
        <v>3</v>
      </c>
      <c r="E239" s="8">
        <f t="shared" ref="E239:J239" si="68">E244+E249+E254+E269+E274+E279+E259+E264</f>
        <v>968439.3</v>
      </c>
      <c r="F239" s="8">
        <v>990206.90000000014</v>
      </c>
      <c r="G239" s="8">
        <f t="shared" si="68"/>
        <v>963409.4</v>
      </c>
      <c r="H239" s="8">
        <f t="shared" si="68"/>
        <v>964102.60000000009</v>
      </c>
      <c r="I239" s="8">
        <f>I244+I249+I254+I269+I274+I279+I259+I264</f>
        <v>244791.4</v>
      </c>
      <c r="J239" s="8">
        <f t="shared" si="68"/>
        <v>244791.4</v>
      </c>
      <c r="K239" s="64"/>
      <c r="L239" s="8">
        <v>969980.2</v>
      </c>
      <c r="M239" s="68"/>
      <c r="N239" s="59"/>
    </row>
    <row r="240" spans="1:14" s="69" customFormat="1" ht="20.100000000000001" customHeight="1" x14ac:dyDescent="0.25">
      <c r="A240" s="89"/>
      <c r="B240" s="233" t="s">
        <v>42</v>
      </c>
      <c r="C240" s="234" t="s">
        <v>7</v>
      </c>
      <c r="D240" s="91" t="s">
        <v>4</v>
      </c>
      <c r="E240" s="8"/>
      <c r="F240" s="8"/>
      <c r="G240" s="8"/>
      <c r="H240" s="8"/>
      <c r="I240" s="8"/>
      <c r="J240" s="66"/>
      <c r="K240" s="64"/>
      <c r="L240" s="8"/>
      <c r="M240" s="68"/>
      <c r="N240" s="59"/>
    </row>
    <row r="241" spans="1:14" s="69" customFormat="1" ht="20.100000000000001" customHeight="1" x14ac:dyDescent="0.25">
      <c r="A241" s="89"/>
      <c r="B241" s="233" t="s">
        <v>42</v>
      </c>
      <c r="C241" s="234" t="s">
        <v>7</v>
      </c>
      <c r="D241" s="91" t="s">
        <v>5</v>
      </c>
      <c r="E241" s="8"/>
      <c r="F241" s="8"/>
      <c r="G241" s="8"/>
      <c r="H241" s="8"/>
      <c r="I241" s="8"/>
      <c r="J241" s="66"/>
      <c r="K241" s="64"/>
      <c r="L241" s="8"/>
      <c r="M241" s="68"/>
      <c r="N241" s="59"/>
    </row>
    <row r="242" spans="1:14" ht="23.45" customHeight="1" x14ac:dyDescent="0.25">
      <c r="B242" s="233" t="s">
        <v>43</v>
      </c>
      <c r="C242" s="234" t="s">
        <v>7</v>
      </c>
      <c r="D242" s="30" t="s">
        <v>1</v>
      </c>
      <c r="E242" s="7">
        <f t="shared" ref="E242:J242" si="69">SUM(E243:E246)</f>
        <v>1104865.1999999997</v>
      </c>
      <c r="F242" s="7">
        <v>1043198.3</v>
      </c>
      <c r="G242" s="7">
        <f t="shared" si="69"/>
        <v>1113625.8</v>
      </c>
      <c r="H242" s="7">
        <f t="shared" si="69"/>
        <v>1113625.8</v>
      </c>
      <c r="I242" s="7">
        <f t="shared" si="69"/>
        <v>1113625.8</v>
      </c>
      <c r="J242" s="65">
        <f t="shared" si="69"/>
        <v>1113625.8</v>
      </c>
      <c r="K242" s="64"/>
      <c r="L242" s="7">
        <v>1113625.8</v>
      </c>
      <c r="N242" s="59"/>
    </row>
    <row r="243" spans="1:14" ht="23.45" customHeight="1" x14ac:dyDescent="0.25">
      <c r="B243" s="233" t="s">
        <v>43</v>
      </c>
      <c r="C243" s="234" t="s">
        <v>7</v>
      </c>
      <c r="D243" s="91" t="s">
        <v>2</v>
      </c>
      <c r="E243" s="8">
        <f>[2]Лист4!E199</f>
        <v>1104865.1999999997</v>
      </c>
      <c r="F243" s="8">
        <v>1043198.3</v>
      </c>
      <c r="G243" s="8">
        <f>[2]Лист4!G199</f>
        <v>1113625.8</v>
      </c>
      <c r="H243" s="8">
        <f>[2]Лист4!H199</f>
        <v>1113625.8</v>
      </c>
      <c r="I243" s="8">
        <f>[2]Лист4!I199</f>
        <v>1113625.8</v>
      </c>
      <c r="J243" s="8">
        <f>[2]Лист4!J199</f>
        <v>1113625.8</v>
      </c>
      <c r="K243" s="64"/>
      <c r="L243" s="8">
        <v>1113625.8</v>
      </c>
      <c r="N243" s="59"/>
    </row>
    <row r="244" spans="1:14" ht="23.45" customHeight="1" x14ac:dyDescent="0.25">
      <c r="B244" s="233" t="s">
        <v>43</v>
      </c>
      <c r="C244" s="234" t="s">
        <v>7</v>
      </c>
      <c r="D244" s="91" t="s">
        <v>3</v>
      </c>
      <c r="E244" s="8"/>
      <c r="F244" s="8"/>
      <c r="G244" s="8"/>
      <c r="H244" s="8"/>
      <c r="I244" s="8"/>
      <c r="J244" s="66"/>
      <c r="K244" s="64"/>
      <c r="L244" s="8"/>
      <c r="N244" s="59"/>
    </row>
    <row r="245" spans="1:14" ht="20.25" customHeight="1" x14ac:dyDescent="0.25">
      <c r="B245" s="233" t="s">
        <v>43</v>
      </c>
      <c r="C245" s="234" t="s">
        <v>7</v>
      </c>
      <c r="D245" s="91" t="s">
        <v>4</v>
      </c>
      <c r="E245" s="8"/>
      <c r="F245" s="8"/>
      <c r="G245" s="8"/>
      <c r="H245" s="8"/>
      <c r="I245" s="8"/>
      <c r="J245" s="66"/>
      <c r="K245" s="64"/>
      <c r="L245" s="8"/>
      <c r="N245" s="59"/>
    </row>
    <row r="246" spans="1:14" ht="18.75" customHeight="1" x14ac:dyDescent="0.25">
      <c r="B246" s="233" t="s">
        <v>43</v>
      </c>
      <c r="C246" s="234" t="s">
        <v>7</v>
      </c>
      <c r="D246" s="91" t="s">
        <v>5</v>
      </c>
      <c r="E246" s="8"/>
      <c r="F246" s="8"/>
      <c r="G246" s="8"/>
      <c r="H246" s="8"/>
      <c r="I246" s="8"/>
      <c r="J246" s="66"/>
      <c r="K246" s="64"/>
      <c r="L246" s="8"/>
      <c r="N246" s="59"/>
    </row>
    <row r="247" spans="1:14" ht="36.75" customHeight="1" x14ac:dyDescent="0.25">
      <c r="B247" s="233" t="s">
        <v>44</v>
      </c>
      <c r="C247" s="234" t="s">
        <v>7</v>
      </c>
      <c r="D247" s="30" t="s">
        <v>1</v>
      </c>
      <c r="E247" s="7">
        <f t="shared" ref="E247:J247" si="70">SUM(E248:E251)</f>
        <v>133111.79999999999</v>
      </c>
      <c r="F247" s="7">
        <v>113101.5</v>
      </c>
      <c r="G247" s="7">
        <f t="shared" si="70"/>
        <v>133060.6</v>
      </c>
      <c r="H247" s="7">
        <f t="shared" si="70"/>
        <v>132489.1</v>
      </c>
      <c r="I247" s="7">
        <f t="shared" si="70"/>
        <v>132489.1</v>
      </c>
      <c r="J247" s="65">
        <f t="shared" si="70"/>
        <v>132489.1</v>
      </c>
      <c r="K247" s="64"/>
      <c r="L247" s="7">
        <v>117146.6</v>
      </c>
      <c r="N247" s="59"/>
    </row>
    <row r="248" spans="1:14" ht="23.25" customHeight="1" x14ac:dyDescent="0.25">
      <c r="B248" s="233" t="s">
        <v>44</v>
      </c>
      <c r="C248" s="234" t="s">
        <v>7</v>
      </c>
      <c r="D248" s="91" t="s">
        <v>2</v>
      </c>
      <c r="E248" s="8">
        <f>[2]Лист4!E203</f>
        <v>133111.79999999999</v>
      </c>
      <c r="F248" s="8">
        <v>113101.5</v>
      </c>
      <c r="G248" s="8">
        <f>[2]Лист4!G203</f>
        <v>133060.6</v>
      </c>
      <c r="H248" s="8">
        <f>[2]Лист4!H203</f>
        <v>132489.1</v>
      </c>
      <c r="I248" s="8">
        <f>[2]Лист4!I203</f>
        <v>132489.1</v>
      </c>
      <c r="J248" s="8">
        <f>[2]Лист4!J203</f>
        <v>132489.1</v>
      </c>
      <c r="K248" s="64"/>
      <c r="L248" s="8">
        <v>117146.6</v>
      </c>
      <c r="N248" s="59"/>
    </row>
    <row r="249" spans="1:14" ht="21" customHeight="1" x14ac:dyDescent="0.25">
      <c r="B249" s="233" t="s">
        <v>44</v>
      </c>
      <c r="C249" s="234" t="s">
        <v>7</v>
      </c>
      <c r="D249" s="91" t="s">
        <v>3</v>
      </c>
      <c r="E249" s="8"/>
      <c r="F249" s="8"/>
      <c r="G249" s="8"/>
      <c r="H249" s="8"/>
      <c r="I249" s="8"/>
      <c r="J249" s="66"/>
      <c r="K249" s="64"/>
      <c r="L249" s="8"/>
      <c r="N249" s="59"/>
    </row>
    <row r="250" spans="1:14" ht="14.25" customHeight="1" x14ac:dyDescent="0.25">
      <c r="B250" s="233" t="s">
        <v>44</v>
      </c>
      <c r="C250" s="234" t="s">
        <v>7</v>
      </c>
      <c r="D250" s="91" t="s">
        <v>4</v>
      </c>
      <c r="E250" s="8"/>
      <c r="F250" s="8"/>
      <c r="G250" s="8"/>
      <c r="H250" s="8"/>
      <c r="I250" s="8"/>
      <c r="J250" s="66"/>
      <c r="K250" s="64"/>
      <c r="L250" s="8"/>
      <c r="N250" s="59"/>
    </row>
    <row r="251" spans="1:14" ht="19.5" customHeight="1" x14ac:dyDescent="0.25">
      <c r="B251" s="233" t="s">
        <v>44</v>
      </c>
      <c r="C251" s="234" t="s">
        <v>7</v>
      </c>
      <c r="D251" s="91" t="s">
        <v>5</v>
      </c>
      <c r="E251" s="8"/>
      <c r="F251" s="8"/>
      <c r="G251" s="8"/>
      <c r="H251" s="8"/>
      <c r="I251" s="8"/>
      <c r="J251" s="66"/>
      <c r="K251" s="64"/>
      <c r="L251" s="8"/>
      <c r="N251" s="59"/>
    </row>
    <row r="252" spans="1:14" ht="43.5" customHeight="1" collapsed="1" x14ac:dyDescent="0.25">
      <c r="B252" s="233" t="s">
        <v>402</v>
      </c>
      <c r="C252" s="234" t="s">
        <v>7</v>
      </c>
      <c r="D252" s="30" t="s">
        <v>1</v>
      </c>
      <c r="E252" s="7">
        <f t="shared" ref="E252" si="71">SUM(E253:E256)</f>
        <v>6394.8</v>
      </c>
      <c r="F252" s="7"/>
      <c r="G252" s="7"/>
      <c r="H252" s="7"/>
      <c r="I252" s="7"/>
      <c r="J252" s="65"/>
      <c r="K252" s="64"/>
      <c r="L252" s="7"/>
      <c r="N252" s="59"/>
    </row>
    <row r="253" spans="1:14" ht="37.5" customHeight="1" x14ac:dyDescent="0.25">
      <c r="B253" s="233"/>
      <c r="C253" s="234" t="s">
        <v>7</v>
      </c>
      <c r="D253" s="91" t="s">
        <v>2</v>
      </c>
      <c r="E253" s="8"/>
      <c r="F253" s="8"/>
      <c r="G253" s="8"/>
      <c r="H253" s="8"/>
      <c r="I253" s="8"/>
      <c r="J253" s="66"/>
      <c r="K253" s="64"/>
      <c r="L253" s="8"/>
      <c r="N253" s="59"/>
    </row>
    <row r="254" spans="1:14" ht="31.5" customHeight="1" x14ac:dyDescent="0.25">
      <c r="B254" s="233"/>
      <c r="C254" s="234" t="s">
        <v>7</v>
      </c>
      <c r="D254" s="91" t="s">
        <v>3</v>
      </c>
      <c r="E254" s="8">
        <f>[2]Лист4!E208</f>
        <v>6394.8</v>
      </c>
      <c r="F254" s="8"/>
      <c r="G254" s="8"/>
      <c r="H254" s="8"/>
      <c r="I254" s="8"/>
      <c r="J254" s="66"/>
      <c r="K254" s="64"/>
      <c r="L254" s="8"/>
      <c r="N254" s="59"/>
    </row>
    <row r="255" spans="1:14" ht="17.25" customHeight="1" x14ac:dyDescent="0.25">
      <c r="B255" s="233"/>
      <c r="C255" s="234" t="s">
        <v>7</v>
      </c>
      <c r="D255" s="91" t="s">
        <v>4</v>
      </c>
      <c r="E255" s="8"/>
      <c r="F255" s="8"/>
      <c r="G255" s="8"/>
      <c r="H255" s="8"/>
      <c r="I255" s="8"/>
      <c r="J255" s="66"/>
      <c r="K255" s="64"/>
      <c r="L255" s="8"/>
      <c r="N255" s="59"/>
    </row>
    <row r="256" spans="1:14" ht="30" customHeight="1" x14ac:dyDescent="0.25">
      <c r="B256" s="233"/>
      <c r="C256" s="234" t="s">
        <v>7</v>
      </c>
      <c r="D256" s="91" t="s">
        <v>5</v>
      </c>
      <c r="E256" s="8"/>
      <c r="F256" s="8"/>
      <c r="G256" s="8"/>
      <c r="H256" s="8"/>
      <c r="I256" s="8"/>
      <c r="J256" s="66"/>
      <c r="K256" s="64"/>
      <c r="L256" s="8"/>
      <c r="N256" s="59"/>
    </row>
    <row r="257" spans="2:14" ht="23.25" customHeight="1" x14ac:dyDescent="0.25">
      <c r="B257" s="235" t="s">
        <v>45</v>
      </c>
      <c r="C257" s="234" t="s">
        <v>7</v>
      </c>
      <c r="D257" s="30" t="s">
        <v>1</v>
      </c>
      <c r="E257" s="7">
        <f>SUM(E258:E261)</f>
        <v>995.4</v>
      </c>
      <c r="F257" s="7"/>
      <c r="G257" s="7"/>
      <c r="H257" s="7"/>
      <c r="I257" s="7"/>
      <c r="J257" s="65"/>
      <c r="K257" s="64"/>
      <c r="L257" s="7"/>
      <c r="N257" s="59"/>
    </row>
    <row r="258" spans="2:14" ht="23.25" customHeight="1" x14ac:dyDescent="0.25">
      <c r="B258" s="236"/>
      <c r="C258" s="234" t="s">
        <v>7</v>
      </c>
      <c r="D258" s="91" t="s">
        <v>2</v>
      </c>
      <c r="E258" s="8">
        <v>209.1</v>
      </c>
      <c r="F258" s="8"/>
      <c r="G258" s="8"/>
      <c r="H258" s="8"/>
      <c r="I258" s="8"/>
      <c r="J258" s="66"/>
      <c r="K258" s="64"/>
      <c r="L258" s="8"/>
      <c r="N258" s="59"/>
    </row>
    <row r="259" spans="2:14" ht="23.25" customHeight="1" x14ac:dyDescent="0.25">
      <c r="B259" s="236"/>
      <c r="C259" s="234" t="s">
        <v>7</v>
      </c>
      <c r="D259" s="91" t="s">
        <v>3</v>
      </c>
      <c r="E259" s="8">
        <v>786.3</v>
      </c>
      <c r="F259" s="8"/>
      <c r="G259" s="8"/>
      <c r="H259" s="8"/>
      <c r="I259" s="8"/>
      <c r="J259" s="66"/>
      <c r="K259" s="64"/>
      <c r="L259" s="8"/>
      <c r="N259" s="59"/>
    </row>
    <row r="260" spans="2:14" ht="23.25" customHeight="1" x14ac:dyDescent="0.25">
      <c r="B260" s="236"/>
      <c r="C260" s="234" t="s">
        <v>7</v>
      </c>
      <c r="D260" s="91" t="s">
        <v>4</v>
      </c>
      <c r="E260" s="8"/>
      <c r="F260" s="8"/>
      <c r="G260" s="8"/>
      <c r="H260" s="8"/>
      <c r="I260" s="8"/>
      <c r="J260" s="66"/>
      <c r="K260" s="64"/>
      <c r="L260" s="8"/>
      <c r="N260" s="59"/>
    </row>
    <row r="261" spans="2:14" ht="100.5" customHeight="1" x14ac:dyDescent="0.25">
      <c r="B261" s="237"/>
      <c r="C261" s="234" t="s">
        <v>7</v>
      </c>
      <c r="D261" s="91" t="s">
        <v>5</v>
      </c>
      <c r="E261" s="8"/>
      <c r="F261" s="8"/>
      <c r="G261" s="8"/>
      <c r="H261" s="8"/>
      <c r="I261" s="8"/>
      <c r="J261" s="66"/>
      <c r="K261" s="64"/>
      <c r="L261" s="8"/>
      <c r="N261" s="59"/>
    </row>
    <row r="262" spans="2:14" ht="39.75" customHeight="1" x14ac:dyDescent="0.25">
      <c r="B262" s="235" t="s">
        <v>469</v>
      </c>
      <c r="C262" s="234" t="s">
        <v>7</v>
      </c>
      <c r="D262" s="30" t="s">
        <v>1</v>
      </c>
      <c r="E262" s="8"/>
      <c r="F262" s="7">
        <v>6642.3</v>
      </c>
      <c r="G262" s="7">
        <f t="shared" ref="G262:J262" si="72">G264</f>
        <v>6275</v>
      </c>
      <c r="H262" s="7">
        <f t="shared" si="72"/>
        <v>6275</v>
      </c>
      <c r="I262" s="7">
        <f t="shared" si="72"/>
        <v>5958</v>
      </c>
      <c r="J262" s="7">
        <f t="shared" si="72"/>
        <v>5958</v>
      </c>
      <c r="K262" s="64"/>
      <c r="L262" s="7">
        <v>6275</v>
      </c>
      <c r="N262" s="59"/>
    </row>
    <row r="263" spans="2:14" ht="39.75" customHeight="1" x14ac:dyDescent="0.25">
      <c r="B263" s="236"/>
      <c r="C263" s="234" t="s">
        <v>7</v>
      </c>
      <c r="D263" s="91" t="s">
        <v>2</v>
      </c>
      <c r="E263" s="8"/>
      <c r="F263" s="8"/>
      <c r="G263" s="8"/>
      <c r="H263" s="8"/>
      <c r="I263" s="8"/>
      <c r="J263" s="66"/>
      <c r="K263" s="64"/>
      <c r="L263" s="8"/>
      <c r="N263" s="59"/>
    </row>
    <row r="264" spans="2:14" ht="39.75" customHeight="1" x14ac:dyDescent="0.25">
      <c r="B264" s="236"/>
      <c r="C264" s="234" t="s">
        <v>7</v>
      </c>
      <c r="D264" s="91" t="s">
        <v>3</v>
      </c>
      <c r="E264" s="8"/>
      <c r="F264" s="8">
        <v>6642.3</v>
      </c>
      <c r="G264" s="8">
        <f>[2]Лист4!G216</f>
        <v>6275</v>
      </c>
      <c r="H264" s="8">
        <f>[2]Лист4!H216</f>
        <v>6275</v>
      </c>
      <c r="I264" s="8">
        <v>5958</v>
      </c>
      <c r="J264" s="8">
        <f>I264</f>
        <v>5958</v>
      </c>
      <c r="K264" s="64"/>
      <c r="L264" s="8">
        <v>6275</v>
      </c>
      <c r="N264" s="59"/>
    </row>
    <row r="265" spans="2:14" ht="39.75" customHeight="1" x14ac:dyDescent="0.25">
      <c r="B265" s="236"/>
      <c r="C265" s="234" t="s">
        <v>7</v>
      </c>
      <c r="D265" s="91" t="s">
        <v>4</v>
      </c>
      <c r="E265" s="8"/>
      <c r="F265" s="8"/>
      <c r="G265" s="8"/>
      <c r="H265" s="8"/>
      <c r="I265" s="8"/>
      <c r="J265" s="66"/>
      <c r="K265" s="64"/>
      <c r="L265" s="8"/>
      <c r="N265" s="59"/>
    </row>
    <row r="266" spans="2:14" ht="48.75" customHeight="1" x14ac:dyDescent="0.25">
      <c r="B266" s="237"/>
      <c r="C266" s="234" t="s">
        <v>7</v>
      </c>
      <c r="D266" s="91" t="s">
        <v>5</v>
      </c>
      <c r="E266" s="8"/>
      <c r="F266" s="8"/>
      <c r="G266" s="8"/>
      <c r="H266" s="8"/>
      <c r="I266" s="8"/>
      <c r="J266" s="66"/>
      <c r="K266" s="64"/>
      <c r="L266" s="8"/>
      <c r="N266" s="59"/>
    </row>
    <row r="267" spans="2:14" ht="16.7" customHeight="1" x14ac:dyDescent="0.25">
      <c r="B267" s="233" t="s">
        <v>46</v>
      </c>
      <c r="C267" s="234" t="s">
        <v>7</v>
      </c>
      <c r="D267" s="30" t="s">
        <v>1</v>
      </c>
      <c r="E267" s="7">
        <f t="shared" ref="E267:J267" si="73">SUM(E268:E271)</f>
        <v>254229.7</v>
      </c>
      <c r="F267" s="7">
        <v>265314.7</v>
      </c>
      <c r="G267" s="7">
        <f t="shared" si="73"/>
        <v>243122.1</v>
      </c>
      <c r="H267" s="7">
        <f t="shared" si="73"/>
        <v>243815.3</v>
      </c>
      <c r="I267" s="7">
        <f t="shared" si="73"/>
        <v>238833.4</v>
      </c>
      <c r="J267" s="65">
        <f t="shared" si="73"/>
        <v>238833.4</v>
      </c>
      <c r="K267" s="64"/>
      <c r="L267" s="7">
        <v>246609.8</v>
      </c>
      <c r="N267" s="59"/>
    </row>
    <row r="268" spans="2:14" ht="16.7" customHeight="1" x14ac:dyDescent="0.25">
      <c r="B268" s="233" t="s">
        <v>46</v>
      </c>
      <c r="C268" s="234" t="s">
        <v>7</v>
      </c>
      <c r="D268" s="91" t="s">
        <v>2</v>
      </c>
      <c r="E268" s="8"/>
      <c r="F268" s="8"/>
      <c r="G268" s="8"/>
      <c r="H268" s="8"/>
      <c r="I268" s="8"/>
      <c r="J268" s="66"/>
      <c r="K268" s="64"/>
      <c r="L268" s="8"/>
      <c r="N268" s="59"/>
    </row>
    <row r="269" spans="2:14" ht="16.7" customHeight="1" x14ac:dyDescent="0.25">
      <c r="B269" s="233" t="s">
        <v>46</v>
      </c>
      <c r="C269" s="234" t="s">
        <v>7</v>
      </c>
      <c r="D269" s="91" t="s">
        <v>3</v>
      </c>
      <c r="E269" s="8">
        <f>[2]Лист4!E220</f>
        <v>254229.7</v>
      </c>
      <c r="F269" s="8">
        <v>265314.7</v>
      </c>
      <c r="G269" s="8">
        <f>[2]Лист4!G220</f>
        <v>243122.1</v>
      </c>
      <c r="H269" s="8">
        <f>[2]Лист4!H220</f>
        <v>243815.3</v>
      </c>
      <c r="I269" s="8">
        <v>238833.4</v>
      </c>
      <c r="J269" s="66">
        <v>238833.4</v>
      </c>
      <c r="K269" s="64"/>
      <c r="L269" s="8">
        <v>246609.8</v>
      </c>
      <c r="N269" s="59"/>
    </row>
    <row r="270" spans="2:14" ht="16.7" customHeight="1" x14ac:dyDescent="0.25">
      <c r="B270" s="233" t="s">
        <v>46</v>
      </c>
      <c r="C270" s="234" t="s">
        <v>7</v>
      </c>
      <c r="D270" s="91" t="s">
        <v>4</v>
      </c>
      <c r="E270" s="8"/>
      <c r="F270" s="8"/>
      <c r="G270" s="8"/>
      <c r="H270" s="8"/>
      <c r="I270" s="8"/>
      <c r="J270" s="66"/>
      <c r="K270" s="64"/>
      <c r="L270" s="8"/>
      <c r="N270" s="59"/>
    </row>
    <row r="271" spans="2:14" ht="16.7" customHeight="1" x14ac:dyDescent="0.25">
      <c r="B271" s="233" t="s">
        <v>46</v>
      </c>
      <c r="C271" s="234" t="s">
        <v>7</v>
      </c>
      <c r="D271" s="91" t="s">
        <v>5</v>
      </c>
      <c r="E271" s="8"/>
      <c r="F271" s="8"/>
      <c r="G271" s="8"/>
      <c r="H271" s="8"/>
      <c r="I271" s="8"/>
      <c r="J271" s="66"/>
      <c r="K271" s="64"/>
      <c r="L271" s="8"/>
      <c r="N271" s="59"/>
    </row>
    <row r="272" spans="2:14" ht="16.7" customHeight="1" x14ac:dyDescent="0.25">
      <c r="B272" s="233" t="s">
        <v>47</v>
      </c>
      <c r="C272" s="234" t="s">
        <v>7</v>
      </c>
      <c r="D272" s="30" t="s">
        <v>1</v>
      </c>
      <c r="E272" s="7">
        <f t="shared" ref="E272:J272" si="74">SUM(E273:E276)</f>
        <v>5679.8</v>
      </c>
      <c r="F272" s="7">
        <v>5381.2</v>
      </c>
      <c r="G272" s="7">
        <f t="shared" si="74"/>
        <v>6330.8</v>
      </c>
      <c r="H272" s="7">
        <f t="shared" si="74"/>
        <v>6330.8</v>
      </c>
      <c r="I272" s="7">
        <f t="shared" si="74"/>
        <v>6330.8</v>
      </c>
      <c r="J272" s="65">
        <f t="shared" si="74"/>
        <v>6330.8</v>
      </c>
      <c r="K272" s="64"/>
      <c r="L272" s="7">
        <v>6330.8</v>
      </c>
      <c r="N272" s="59"/>
    </row>
    <row r="273" spans="1:14" ht="16.7" customHeight="1" x14ac:dyDescent="0.25">
      <c r="B273" s="233" t="s">
        <v>47</v>
      </c>
      <c r="C273" s="234" t="s">
        <v>7</v>
      </c>
      <c r="D273" s="91" t="s">
        <v>2</v>
      </c>
      <c r="E273" s="8">
        <f>[2]Лист4!E223</f>
        <v>5679.8</v>
      </c>
      <c r="F273" s="8">
        <v>5381.2</v>
      </c>
      <c r="G273" s="8">
        <f>[2]Лист4!G223</f>
        <v>6330.8</v>
      </c>
      <c r="H273" s="8">
        <f>[2]Лист4!H223</f>
        <v>6330.8</v>
      </c>
      <c r="I273" s="8">
        <f>[2]Лист4!I223</f>
        <v>6330.8</v>
      </c>
      <c r="J273" s="8">
        <f>[2]Лист4!J223</f>
        <v>6330.8</v>
      </c>
      <c r="K273" s="64"/>
      <c r="L273" s="8">
        <v>6330.8</v>
      </c>
      <c r="N273" s="59"/>
    </row>
    <row r="274" spans="1:14" ht="16.7" customHeight="1" x14ac:dyDescent="0.25">
      <c r="B274" s="233" t="s">
        <v>47</v>
      </c>
      <c r="C274" s="234" t="s">
        <v>7</v>
      </c>
      <c r="D274" s="91" t="s">
        <v>3</v>
      </c>
      <c r="E274" s="8"/>
      <c r="F274" s="8"/>
      <c r="G274" s="8"/>
      <c r="H274" s="8"/>
      <c r="I274" s="8"/>
      <c r="J274" s="66"/>
      <c r="K274" s="64"/>
      <c r="L274" s="8"/>
      <c r="N274" s="59"/>
    </row>
    <row r="275" spans="1:14" ht="16.7" customHeight="1" x14ac:dyDescent="0.25">
      <c r="B275" s="233" t="s">
        <v>47</v>
      </c>
      <c r="C275" s="234" t="s">
        <v>7</v>
      </c>
      <c r="D275" s="91" t="s">
        <v>4</v>
      </c>
      <c r="E275" s="8"/>
      <c r="F275" s="8"/>
      <c r="G275" s="8"/>
      <c r="H275" s="8"/>
      <c r="I275" s="8"/>
      <c r="J275" s="66"/>
      <c r="K275" s="64"/>
      <c r="L275" s="8"/>
      <c r="N275" s="59"/>
    </row>
    <row r="276" spans="1:14" ht="16.7" customHeight="1" x14ac:dyDescent="0.25">
      <c r="B276" s="233" t="s">
        <v>47</v>
      </c>
      <c r="C276" s="234" t="s">
        <v>7</v>
      </c>
      <c r="D276" s="91" t="s">
        <v>5</v>
      </c>
      <c r="E276" s="8"/>
      <c r="F276" s="8"/>
      <c r="G276" s="8"/>
      <c r="H276" s="8"/>
      <c r="I276" s="8"/>
      <c r="J276" s="66"/>
      <c r="K276" s="64"/>
      <c r="L276" s="8"/>
      <c r="N276" s="59"/>
    </row>
    <row r="277" spans="1:14" ht="36" customHeight="1" x14ac:dyDescent="0.25">
      <c r="B277" s="233" t="s">
        <v>403</v>
      </c>
      <c r="C277" s="234" t="s">
        <v>7</v>
      </c>
      <c r="D277" s="30" t="s">
        <v>1</v>
      </c>
      <c r="E277" s="7">
        <f>SUM(E278:E281)</f>
        <v>707028.5</v>
      </c>
      <c r="F277" s="7">
        <v>718249.9</v>
      </c>
      <c r="G277" s="7">
        <f>SUM(G278:G281)</f>
        <v>714012.3</v>
      </c>
      <c r="H277" s="7">
        <f>SUM(H278:H281)</f>
        <v>714012.3</v>
      </c>
      <c r="I277" s="7"/>
      <c r="J277" s="65"/>
      <c r="K277" s="64"/>
      <c r="L277" s="7">
        <v>717095.4</v>
      </c>
      <c r="N277" s="59"/>
    </row>
    <row r="278" spans="1:14" ht="16.7" customHeight="1" x14ac:dyDescent="0.25">
      <c r="B278" s="233"/>
      <c r="C278" s="234" t="s">
        <v>7</v>
      </c>
      <c r="D278" s="91" t="s">
        <v>2</v>
      </c>
      <c r="E278" s="8"/>
      <c r="F278" s="8"/>
      <c r="G278" s="8"/>
      <c r="H278" s="8"/>
      <c r="I278" s="8"/>
      <c r="J278" s="66"/>
      <c r="K278" s="64"/>
      <c r="L278" s="8"/>
      <c r="N278" s="59"/>
    </row>
    <row r="279" spans="1:14" ht="16.7" customHeight="1" x14ac:dyDescent="0.25">
      <c r="B279" s="233"/>
      <c r="C279" s="234" t="s">
        <v>7</v>
      </c>
      <c r="D279" s="91" t="s">
        <v>3</v>
      </c>
      <c r="E279" s="8">
        <f>[2]Лист4!E228</f>
        <v>707028.5</v>
      </c>
      <c r="F279" s="8">
        <v>718249.9</v>
      </c>
      <c r="G279" s="8">
        <f>[2]Лист4!G228</f>
        <v>714012.3</v>
      </c>
      <c r="H279" s="8">
        <f>[2]Лист4!H228</f>
        <v>714012.3</v>
      </c>
      <c r="I279" s="8"/>
      <c r="J279" s="66"/>
      <c r="K279" s="64"/>
      <c r="L279" s="8">
        <v>717095.4</v>
      </c>
      <c r="N279" s="59"/>
    </row>
    <row r="280" spans="1:14" ht="16.7" customHeight="1" x14ac:dyDescent="0.25">
      <c r="B280" s="233"/>
      <c r="C280" s="234" t="s">
        <v>7</v>
      </c>
      <c r="D280" s="91" t="s">
        <v>4</v>
      </c>
      <c r="E280" s="8"/>
      <c r="F280" s="8"/>
      <c r="G280" s="8"/>
      <c r="H280" s="8"/>
      <c r="I280" s="8"/>
      <c r="J280" s="66"/>
      <c r="K280" s="64"/>
      <c r="L280" s="8"/>
      <c r="N280" s="59"/>
    </row>
    <row r="281" spans="1:14" ht="20.25" customHeight="1" x14ac:dyDescent="0.25">
      <c r="B281" s="233"/>
      <c r="C281" s="234" t="s">
        <v>7</v>
      </c>
      <c r="D281" s="91" t="s">
        <v>5</v>
      </c>
      <c r="E281" s="8"/>
      <c r="F281" s="8"/>
      <c r="G281" s="8"/>
      <c r="H281" s="8"/>
      <c r="I281" s="8"/>
      <c r="J281" s="66"/>
      <c r="K281" s="64"/>
      <c r="L281" s="8"/>
      <c r="N281" s="59"/>
    </row>
    <row r="282" spans="1:14" s="69" customFormat="1" ht="16.7" customHeight="1" x14ac:dyDescent="0.25">
      <c r="A282" s="89"/>
      <c r="B282" s="245" t="s">
        <v>404</v>
      </c>
      <c r="C282" s="234" t="s">
        <v>7</v>
      </c>
      <c r="D282" s="30" t="s">
        <v>1</v>
      </c>
      <c r="E282" s="7">
        <f>SUM(E283:E286)</f>
        <v>195000</v>
      </c>
      <c r="F282" s="7">
        <v>198950.2</v>
      </c>
      <c r="G282" s="7">
        <f t="shared" ref="G282:J282" si="75">SUM(G283:G286)</f>
        <v>258277</v>
      </c>
      <c r="H282" s="7">
        <f t="shared" si="75"/>
        <v>258277</v>
      </c>
      <c r="I282" s="7">
        <f t="shared" si="75"/>
        <v>185122.5</v>
      </c>
      <c r="J282" s="7">
        <f t="shared" si="75"/>
        <v>185122.5</v>
      </c>
      <c r="K282" s="64"/>
      <c r="L282" s="7">
        <v>150000</v>
      </c>
      <c r="M282" s="68"/>
      <c r="N282" s="59"/>
    </row>
    <row r="283" spans="1:14" s="69" customFormat="1" ht="16.7" customHeight="1" x14ac:dyDescent="0.25">
      <c r="A283" s="89"/>
      <c r="B283" s="246"/>
      <c r="C283" s="234" t="s">
        <v>7</v>
      </c>
      <c r="D283" s="91" t="s">
        <v>2</v>
      </c>
      <c r="E283" s="8">
        <f t="shared" ref="E283:J284" si="76">E288</f>
        <v>33326.300000000003</v>
      </c>
      <c r="F283" s="8">
        <v>97141.2</v>
      </c>
      <c r="G283" s="8">
        <f t="shared" si="76"/>
        <v>114283.8</v>
      </c>
      <c r="H283" s="8">
        <f t="shared" si="76"/>
        <v>110081.60000000001</v>
      </c>
      <c r="I283" s="8">
        <f t="shared" si="76"/>
        <v>37224.800000000003</v>
      </c>
      <c r="J283" s="8">
        <f t="shared" si="76"/>
        <v>37224.800000000003</v>
      </c>
      <c r="K283" s="64"/>
      <c r="L283" s="8">
        <v>46993.8</v>
      </c>
      <c r="M283" s="68"/>
      <c r="N283" s="59"/>
    </row>
    <row r="284" spans="1:14" s="69" customFormat="1" ht="16.7" customHeight="1" x14ac:dyDescent="0.25">
      <c r="A284" s="89"/>
      <c r="B284" s="246"/>
      <c r="C284" s="234" t="s">
        <v>7</v>
      </c>
      <c r="D284" s="91" t="s">
        <v>3</v>
      </c>
      <c r="E284" s="8">
        <f t="shared" si="76"/>
        <v>161673.70000000001</v>
      </c>
      <c r="F284" s="8">
        <v>101809</v>
      </c>
      <c r="G284" s="8">
        <f t="shared" si="76"/>
        <v>143993.20000000001</v>
      </c>
      <c r="H284" s="8">
        <f t="shared" si="76"/>
        <v>148195.4</v>
      </c>
      <c r="I284" s="8">
        <f t="shared" si="76"/>
        <v>147897.70000000001</v>
      </c>
      <c r="J284" s="8">
        <f t="shared" si="76"/>
        <v>147897.70000000001</v>
      </c>
      <c r="K284" s="64"/>
      <c r="L284" s="8">
        <v>103006.2</v>
      </c>
      <c r="M284" s="68"/>
      <c r="N284" s="59"/>
    </row>
    <row r="285" spans="1:14" s="69" customFormat="1" ht="16.7" customHeight="1" x14ac:dyDescent="0.25">
      <c r="A285" s="89"/>
      <c r="B285" s="246"/>
      <c r="C285" s="234" t="s">
        <v>7</v>
      </c>
      <c r="D285" s="91" t="s">
        <v>4</v>
      </c>
      <c r="E285" s="8"/>
      <c r="F285" s="8"/>
      <c r="G285" s="8"/>
      <c r="H285" s="8"/>
      <c r="I285" s="8"/>
      <c r="J285" s="66"/>
      <c r="K285" s="64"/>
      <c r="L285" s="8"/>
      <c r="M285" s="68"/>
      <c r="N285" s="59"/>
    </row>
    <row r="286" spans="1:14" s="69" customFormat="1" ht="16.7" customHeight="1" x14ac:dyDescent="0.25">
      <c r="A286" s="89"/>
      <c r="B286" s="247"/>
      <c r="C286" s="234" t="s">
        <v>7</v>
      </c>
      <c r="D286" s="91" t="s">
        <v>5</v>
      </c>
      <c r="E286" s="8"/>
      <c r="F286" s="8"/>
      <c r="G286" s="8"/>
      <c r="H286" s="8"/>
      <c r="I286" s="8"/>
      <c r="J286" s="66"/>
      <c r="K286" s="64"/>
      <c r="L286" s="8"/>
      <c r="M286" s="68"/>
      <c r="N286" s="59"/>
    </row>
    <row r="287" spans="1:14" ht="16.7" customHeight="1" x14ac:dyDescent="0.25">
      <c r="B287" s="245" t="s">
        <v>405</v>
      </c>
      <c r="C287" s="234" t="s">
        <v>7</v>
      </c>
      <c r="D287" s="30" t="s">
        <v>1</v>
      </c>
      <c r="E287" s="7">
        <f>SUM(E288:E291)</f>
        <v>195000</v>
      </c>
      <c r="F287" s="7">
        <v>198950.2</v>
      </c>
      <c r="G287" s="7">
        <f>SUM(G288:G291)</f>
        <v>258277</v>
      </c>
      <c r="H287" s="7">
        <f>SUM(H288:H291)</f>
        <v>258277</v>
      </c>
      <c r="I287" s="7">
        <f>SUM(I288:I291)</f>
        <v>185122.5</v>
      </c>
      <c r="J287" s="7">
        <f t="shared" ref="J287" si="77">SUM(J288:J291)</f>
        <v>185122.5</v>
      </c>
      <c r="K287" s="64"/>
      <c r="L287" s="7">
        <v>150000</v>
      </c>
      <c r="N287" s="59"/>
    </row>
    <row r="288" spans="1:14" ht="16.7" customHeight="1" x14ac:dyDescent="0.25">
      <c r="B288" s="246"/>
      <c r="C288" s="234" t="s">
        <v>7</v>
      </c>
      <c r="D288" s="91" t="s">
        <v>2</v>
      </c>
      <c r="E288" s="8">
        <f>[2]Лист4!E235</f>
        <v>33326.300000000003</v>
      </c>
      <c r="F288" s="8">
        <v>97141.2</v>
      </c>
      <c r="G288" s="8">
        <f>[2]Лист4!G235</f>
        <v>114283.8</v>
      </c>
      <c r="H288" s="8">
        <f>[2]Лист4!H235</f>
        <v>110081.60000000001</v>
      </c>
      <c r="I288" s="8">
        <v>37224.800000000003</v>
      </c>
      <c r="J288" s="8">
        <v>37224.800000000003</v>
      </c>
      <c r="K288" s="64"/>
      <c r="L288" s="8">
        <v>46993.8</v>
      </c>
      <c r="N288" s="59"/>
    </row>
    <row r="289" spans="1:14" ht="16.7" customHeight="1" x14ac:dyDescent="0.25">
      <c r="B289" s="246"/>
      <c r="C289" s="234" t="s">
        <v>7</v>
      </c>
      <c r="D289" s="91" t="s">
        <v>3</v>
      </c>
      <c r="E289" s="8">
        <f>[2]Лист4!E236</f>
        <v>161673.70000000001</v>
      </c>
      <c r="F289" s="8">
        <v>101809</v>
      </c>
      <c r="G289" s="8">
        <f>[2]Лист4!G236</f>
        <v>143993.20000000001</v>
      </c>
      <c r="H289" s="8">
        <f>[2]Лист4!H236</f>
        <v>148195.4</v>
      </c>
      <c r="I289" s="8">
        <v>147897.70000000001</v>
      </c>
      <c r="J289" s="8">
        <v>147897.70000000001</v>
      </c>
      <c r="K289" s="64"/>
      <c r="L289" s="8">
        <v>103006.2</v>
      </c>
      <c r="N289" s="59"/>
    </row>
    <row r="290" spans="1:14" ht="16.7" customHeight="1" x14ac:dyDescent="0.25">
      <c r="B290" s="246"/>
      <c r="C290" s="234" t="s">
        <v>7</v>
      </c>
      <c r="D290" s="91" t="s">
        <v>4</v>
      </c>
      <c r="E290" s="8"/>
      <c r="F290" s="8"/>
      <c r="G290" s="8"/>
      <c r="H290" s="8"/>
      <c r="I290" s="8"/>
      <c r="J290" s="66"/>
      <c r="K290" s="64"/>
      <c r="L290" s="8"/>
      <c r="N290" s="59"/>
    </row>
    <row r="291" spans="1:14" ht="16.7" customHeight="1" x14ac:dyDescent="0.25">
      <c r="B291" s="247"/>
      <c r="C291" s="234" t="s">
        <v>7</v>
      </c>
      <c r="D291" s="91" t="s">
        <v>5</v>
      </c>
      <c r="E291" s="8"/>
      <c r="F291" s="8"/>
      <c r="G291" s="8"/>
      <c r="H291" s="8"/>
      <c r="I291" s="8"/>
      <c r="J291" s="66"/>
      <c r="K291" s="64"/>
      <c r="L291" s="8"/>
      <c r="N291" s="59"/>
    </row>
    <row r="292" spans="1:14" s="69" customFormat="1" ht="16.7" customHeight="1" x14ac:dyDescent="0.25">
      <c r="A292" s="89"/>
      <c r="B292" s="245" t="s">
        <v>236</v>
      </c>
      <c r="C292" s="234" t="s">
        <v>7</v>
      </c>
      <c r="D292" s="30" t="s">
        <v>1</v>
      </c>
      <c r="E292" s="7">
        <f>SUM(E293:E296)</f>
        <v>292473.2</v>
      </c>
      <c r="F292" s="7">
        <v>42500</v>
      </c>
      <c r="G292" s="7">
        <f>SUM(G293:G296)</f>
        <v>50000</v>
      </c>
      <c r="H292" s="7">
        <f>SUM(H293:H296)</f>
        <v>50000</v>
      </c>
      <c r="I292" s="7"/>
      <c r="J292" s="65"/>
      <c r="K292" s="64"/>
      <c r="L292" s="7">
        <v>302525.09999999998</v>
      </c>
      <c r="M292" s="68"/>
      <c r="N292" s="59"/>
    </row>
    <row r="293" spans="1:14" s="69" customFormat="1" ht="16.7" customHeight="1" x14ac:dyDescent="0.25">
      <c r="A293" s="89"/>
      <c r="B293" s="246"/>
      <c r="C293" s="234" t="s">
        <v>7</v>
      </c>
      <c r="D293" s="91" t="s">
        <v>2</v>
      </c>
      <c r="E293" s="8">
        <f>E298+E303</f>
        <v>100756.6</v>
      </c>
      <c r="F293" s="8">
        <v>42500</v>
      </c>
      <c r="G293" s="8">
        <f>G298+G303</f>
        <v>50000</v>
      </c>
      <c r="H293" s="8">
        <f>H298+H303</f>
        <v>50000</v>
      </c>
      <c r="I293" s="8"/>
      <c r="J293" s="66"/>
      <c r="K293" s="64"/>
      <c r="L293" s="8">
        <v>103030.3</v>
      </c>
      <c r="M293" s="68"/>
      <c r="N293" s="59"/>
    </row>
    <row r="294" spans="1:14" s="69" customFormat="1" ht="16.7" customHeight="1" x14ac:dyDescent="0.25">
      <c r="A294" s="89"/>
      <c r="B294" s="246"/>
      <c r="C294" s="234" t="s">
        <v>7</v>
      </c>
      <c r="D294" s="91" t="s">
        <v>3</v>
      </c>
      <c r="E294" s="8">
        <f>E299+E304</f>
        <v>191716.6</v>
      </c>
      <c r="F294" s="8"/>
      <c r="G294" s="8"/>
      <c r="H294" s="8"/>
      <c r="I294" s="8"/>
      <c r="J294" s="66"/>
      <c r="K294" s="64"/>
      <c r="L294" s="8">
        <v>199494.8</v>
      </c>
      <c r="M294" s="68"/>
      <c r="N294" s="59"/>
    </row>
    <row r="295" spans="1:14" s="69" customFormat="1" ht="16.7" customHeight="1" x14ac:dyDescent="0.25">
      <c r="A295" s="89"/>
      <c r="B295" s="246"/>
      <c r="C295" s="234" t="s">
        <v>7</v>
      </c>
      <c r="D295" s="91" t="s">
        <v>4</v>
      </c>
      <c r="E295" s="8"/>
      <c r="F295" s="8"/>
      <c r="G295" s="8"/>
      <c r="H295" s="8"/>
      <c r="I295" s="8"/>
      <c r="J295" s="66"/>
      <c r="K295" s="64"/>
      <c r="L295" s="8"/>
      <c r="M295" s="68"/>
      <c r="N295" s="59"/>
    </row>
    <row r="296" spans="1:14" s="69" customFormat="1" ht="16.7" customHeight="1" x14ac:dyDescent="0.25">
      <c r="A296" s="89"/>
      <c r="B296" s="247"/>
      <c r="C296" s="234" t="s">
        <v>7</v>
      </c>
      <c r="D296" s="91" t="s">
        <v>5</v>
      </c>
      <c r="E296" s="8"/>
      <c r="F296" s="8"/>
      <c r="G296" s="8"/>
      <c r="H296" s="8"/>
      <c r="I296" s="8"/>
      <c r="J296" s="66"/>
      <c r="K296" s="64"/>
      <c r="L296" s="8"/>
      <c r="M296" s="68"/>
      <c r="N296" s="59"/>
    </row>
    <row r="297" spans="1:14" ht="16.7" customHeight="1" x14ac:dyDescent="0.25">
      <c r="B297" s="245" t="s">
        <v>406</v>
      </c>
      <c r="C297" s="234" t="s">
        <v>7</v>
      </c>
      <c r="D297" s="30" t="s">
        <v>1</v>
      </c>
      <c r="E297" s="7">
        <f>E298+E299</f>
        <v>242679.2</v>
      </c>
      <c r="F297" s="7"/>
      <c r="G297" s="7"/>
      <c r="H297" s="7"/>
      <c r="I297" s="7"/>
      <c r="J297" s="65"/>
      <c r="K297" s="64"/>
      <c r="L297" s="7">
        <v>252525.09999999998</v>
      </c>
      <c r="N297" s="59"/>
    </row>
    <row r="298" spans="1:14" ht="16.7" customHeight="1" x14ac:dyDescent="0.25">
      <c r="B298" s="246"/>
      <c r="C298" s="234" t="s">
        <v>7</v>
      </c>
      <c r="D298" s="91" t="s">
        <v>2</v>
      </c>
      <c r="E298" s="8">
        <f>[2]Лист4!E243</f>
        <v>50962.600000000006</v>
      </c>
      <c r="F298" s="8"/>
      <c r="G298" s="8"/>
      <c r="H298" s="8"/>
      <c r="I298" s="8"/>
      <c r="J298" s="66"/>
      <c r="K298" s="64"/>
      <c r="L298" s="8">
        <v>53030.3</v>
      </c>
      <c r="N298" s="59"/>
    </row>
    <row r="299" spans="1:14" ht="16.7" customHeight="1" x14ac:dyDescent="0.25">
      <c r="B299" s="246"/>
      <c r="C299" s="234" t="s">
        <v>7</v>
      </c>
      <c r="D299" s="91" t="s">
        <v>3</v>
      </c>
      <c r="E299" s="8">
        <f>[2]Лист4!E244</f>
        <v>191716.6</v>
      </c>
      <c r="F299" s="8"/>
      <c r="G299" s="8"/>
      <c r="H299" s="8"/>
      <c r="I299" s="8"/>
      <c r="J299" s="66"/>
      <c r="K299" s="64"/>
      <c r="L299" s="8">
        <v>199494.8</v>
      </c>
      <c r="N299" s="59"/>
    </row>
    <row r="300" spans="1:14" ht="16.7" customHeight="1" x14ac:dyDescent="0.25">
      <c r="B300" s="246"/>
      <c r="C300" s="234" t="s">
        <v>7</v>
      </c>
      <c r="D300" s="91" t="s">
        <v>4</v>
      </c>
      <c r="E300" s="8"/>
      <c r="F300" s="8"/>
      <c r="G300" s="8"/>
      <c r="H300" s="8"/>
      <c r="I300" s="8"/>
      <c r="J300" s="66"/>
      <c r="K300" s="64"/>
      <c r="L300" s="8"/>
      <c r="N300" s="59"/>
    </row>
    <row r="301" spans="1:14" ht="16.7" customHeight="1" x14ac:dyDescent="0.25">
      <c r="B301" s="247"/>
      <c r="C301" s="234" t="s">
        <v>7</v>
      </c>
      <c r="D301" s="91" t="s">
        <v>5</v>
      </c>
      <c r="E301" s="8"/>
      <c r="F301" s="8"/>
      <c r="G301" s="8"/>
      <c r="H301" s="8"/>
      <c r="I301" s="8"/>
      <c r="J301" s="66"/>
      <c r="K301" s="64"/>
      <c r="L301" s="8"/>
      <c r="N301" s="59"/>
    </row>
    <row r="302" spans="1:14" ht="16.7" customHeight="1" x14ac:dyDescent="0.25">
      <c r="B302" s="245" t="s">
        <v>407</v>
      </c>
      <c r="C302" s="234" t="s">
        <v>7</v>
      </c>
      <c r="D302" s="30" t="s">
        <v>1</v>
      </c>
      <c r="E302" s="7">
        <v>49794</v>
      </c>
      <c r="F302" s="7">
        <v>42500</v>
      </c>
      <c r="G302" s="7">
        <v>50000</v>
      </c>
      <c r="H302" s="7">
        <v>50000</v>
      </c>
      <c r="I302" s="7"/>
      <c r="J302" s="65"/>
      <c r="K302" s="64"/>
      <c r="L302" s="7">
        <v>50000</v>
      </c>
      <c r="N302" s="59"/>
    </row>
    <row r="303" spans="1:14" ht="16.7" customHeight="1" x14ac:dyDescent="0.25">
      <c r="B303" s="246"/>
      <c r="C303" s="234" t="s">
        <v>7</v>
      </c>
      <c r="D303" s="91" t="s">
        <v>2</v>
      </c>
      <c r="E303" s="8">
        <f>[2]Лист4!E247</f>
        <v>49794</v>
      </c>
      <c r="F303" s="8">
        <v>42500</v>
      </c>
      <c r="G303" s="8">
        <f>[2]Лист4!G247</f>
        <v>50000</v>
      </c>
      <c r="H303" s="8">
        <f>[2]Лист4!H247</f>
        <v>50000</v>
      </c>
      <c r="I303" s="8"/>
      <c r="J303" s="66"/>
      <c r="K303" s="64"/>
      <c r="L303" s="8">
        <v>50000</v>
      </c>
      <c r="N303" s="59"/>
    </row>
    <row r="304" spans="1:14" ht="16.7" customHeight="1" x14ac:dyDescent="0.25">
      <c r="B304" s="246"/>
      <c r="C304" s="234" t="s">
        <v>7</v>
      </c>
      <c r="D304" s="91" t="s">
        <v>3</v>
      </c>
      <c r="E304" s="8"/>
      <c r="F304" s="8"/>
      <c r="G304" s="8"/>
      <c r="H304" s="8"/>
      <c r="I304" s="8"/>
      <c r="J304" s="66"/>
      <c r="K304" s="64"/>
      <c r="L304" s="8"/>
      <c r="N304" s="59"/>
    </row>
    <row r="305" spans="1:14" ht="16.7" customHeight="1" x14ac:dyDescent="0.25">
      <c r="B305" s="246"/>
      <c r="C305" s="234" t="s">
        <v>7</v>
      </c>
      <c r="D305" s="91" t="s">
        <v>4</v>
      </c>
      <c r="E305" s="8"/>
      <c r="F305" s="8"/>
      <c r="G305" s="8"/>
      <c r="H305" s="8"/>
      <c r="I305" s="8"/>
      <c r="J305" s="66"/>
      <c r="K305" s="64"/>
      <c r="L305" s="8"/>
      <c r="N305" s="59"/>
    </row>
    <row r="306" spans="1:14" ht="16.7" customHeight="1" x14ac:dyDescent="0.25">
      <c r="B306" s="247"/>
      <c r="C306" s="234" t="s">
        <v>7</v>
      </c>
      <c r="D306" s="91" t="s">
        <v>5</v>
      </c>
      <c r="E306" s="8"/>
      <c r="F306" s="8"/>
      <c r="G306" s="8"/>
      <c r="H306" s="8"/>
      <c r="I306" s="8"/>
      <c r="J306" s="66"/>
      <c r="K306" s="64"/>
      <c r="L306" s="8"/>
      <c r="N306" s="59"/>
    </row>
    <row r="307" spans="1:14" s="69" customFormat="1" ht="16.7" customHeight="1" x14ac:dyDescent="0.25">
      <c r="A307" s="89"/>
      <c r="B307" s="245" t="s">
        <v>237</v>
      </c>
      <c r="C307" s="234" t="s">
        <v>7</v>
      </c>
      <c r="D307" s="30" t="s">
        <v>1</v>
      </c>
      <c r="E307" s="7">
        <f>SUM(E308:E311)</f>
        <v>3007.3</v>
      </c>
      <c r="F307" s="7">
        <v>140.69999999999999</v>
      </c>
      <c r="G307" s="7">
        <f>SUM(G308:G311)</f>
        <v>379</v>
      </c>
      <c r="H307" s="7">
        <f>SUM(H308:H311)</f>
        <v>379.2</v>
      </c>
      <c r="I307" s="7"/>
      <c r="J307" s="65"/>
      <c r="K307" s="64"/>
      <c r="L307" s="7">
        <v>379.5</v>
      </c>
      <c r="M307" s="68"/>
      <c r="N307" s="59"/>
    </row>
    <row r="308" spans="1:14" s="69" customFormat="1" ht="16.7" customHeight="1" x14ac:dyDescent="0.25">
      <c r="A308" s="89"/>
      <c r="B308" s="246"/>
      <c r="C308" s="234" t="s">
        <v>7</v>
      </c>
      <c r="D308" s="91" t="s">
        <v>2</v>
      </c>
      <c r="E308" s="8"/>
      <c r="F308" s="8"/>
      <c r="G308" s="8"/>
      <c r="H308" s="8"/>
      <c r="I308" s="8"/>
      <c r="J308" s="66"/>
      <c r="K308" s="64"/>
      <c r="L308" s="8"/>
      <c r="M308" s="68"/>
      <c r="N308" s="59"/>
    </row>
    <row r="309" spans="1:14" s="69" customFormat="1" ht="16.7" customHeight="1" x14ac:dyDescent="0.25">
      <c r="A309" s="89"/>
      <c r="B309" s="246"/>
      <c r="C309" s="234" t="s">
        <v>7</v>
      </c>
      <c r="D309" s="91" t="s">
        <v>3</v>
      </c>
      <c r="E309" s="8">
        <f>E314</f>
        <v>3007.3</v>
      </c>
      <c r="F309" s="8">
        <v>140.69999999999999</v>
      </c>
      <c r="G309" s="8">
        <f t="shared" ref="G309:H309" si="78">G314</f>
        <v>379</v>
      </c>
      <c r="H309" s="8">
        <f t="shared" si="78"/>
        <v>379.2</v>
      </c>
      <c r="I309" s="8"/>
      <c r="J309" s="66"/>
      <c r="K309" s="64"/>
      <c r="L309" s="8">
        <v>379.5</v>
      </c>
      <c r="M309" s="68"/>
      <c r="N309" s="59"/>
    </row>
    <row r="310" spans="1:14" s="69" customFormat="1" ht="16.7" customHeight="1" x14ac:dyDescent="0.25">
      <c r="A310" s="89"/>
      <c r="B310" s="246"/>
      <c r="C310" s="234" t="s">
        <v>7</v>
      </c>
      <c r="D310" s="91" t="s">
        <v>4</v>
      </c>
      <c r="E310" s="8"/>
      <c r="F310" s="8"/>
      <c r="G310" s="8"/>
      <c r="H310" s="8"/>
      <c r="I310" s="8"/>
      <c r="J310" s="66"/>
      <c r="K310" s="64"/>
      <c r="L310" s="8"/>
      <c r="M310" s="68"/>
      <c r="N310" s="59"/>
    </row>
    <row r="311" spans="1:14" s="69" customFormat="1" ht="16.7" customHeight="1" x14ac:dyDescent="0.25">
      <c r="A311" s="89"/>
      <c r="B311" s="247"/>
      <c r="C311" s="234" t="s">
        <v>7</v>
      </c>
      <c r="D311" s="91" t="s">
        <v>5</v>
      </c>
      <c r="E311" s="8"/>
      <c r="F311" s="8"/>
      <c r="G311" s="8"/>
      <c r="H311" s="8"/>
      <c r="I311" s="8"/>
      <c r="J311" s="66"/>
      <c r="K311" s="64"/>
      <c r="L311" s="8"/>
      <c r="M311" s="68"/>
      <c r="N311" s="59"/>
    </row>
    <row r="312" spans="1:14" ht="16.7" customHeight="1" x14ac:dyDescent="0.25">
      <c r="B312" s="245" t="s">
        <v>408</v>
      </c>
      <c r="C312" s="234" t="s">
        <v>7</v>
      </c>
      <c r="D312" s="30" t="s">
        <v>1</v>
      </c>
      <c r="E312" s="7">
        <v>3007.3</v>
      </c>
      <c r="F312" s="7">
        <v>379</v>
      </c>
      <c r="G312" s="7">
        <v>379</v>
      </c>
      <c r="H312" s="7">
        <v>379.2</v>
      </c>
      <c r="I312" s="7"/>
      <c r="J312" s="65"/>
      <c r="K312" s="64"/>
      <c r="L312" s="7">
        <v>379.5</v>
      </c>
      <c r="N312" s="59"/>
    </row>
    <row r="313" spans="1:14" ht="16.7" customHeight="1" x14ac:dyDescent="0.25">
      <c r="B313" s="246"/>
      <c r="C313" s="234" t="s">
        <v>7</v>
      </c>
      <c r="D313" s="91" t="s">
        <v>2</v>
      </c>
      <c r="E313" s="8"/>
      <c r="F313" s="8"/>
      <c r="G313" s="8"/>
      <c r="H313" s="8"/>
      <c r="I313" s="8"/>
      <c r="J313" s="66"/>
      <c r="K313" s="64"/>
      <c r="L313" s="8"/>
      <c r="N313" s="59"/>
    </row>
    <row r="314" spans="1:14" ht="16.7" customHeight="1" x14ac:dyDescent="0.25">
      <c r="B314" s="246"/>
      <c r="C314" s="234" t="s">
        <v>7</v>
      </c>
      <c r="D314" s="91" t="s">
        <v>3</v>
      </c>
      <c r="E314" s="8">
        <f>[2]Лист4!E256</f>
        <v>3007.3</v>
      </c>
      <c r="F314" s="8">
        <v>140.69999999999999</v>
      </c>
      <c r="G314" s="8">
        <f>[2]Лист4!G256</f>
        <v>379</v>
      </c>
      <c r="H314" s="8">
        <f>[2]Лист4!H256</f>
        <v>379.2</v>
      </c>
      <c r="I314" s="8"/>
      <c r="J314" s="66"/>
      <c r="K314" s="64"/>
      <c r="L314" s="8">
        <v>379.5</v>
      </c>
      <c r="N314" s="59"/>
    </row>
    <row r="315" spans="1:14" ht="16.7" customHeight="1" x14ac:dyDescent="0.25">
      <c r="B315" s="246"/>
      <c r="C315" s="234" t="s">
        <v>7</v>
      </c>
      <c r="D315" s="91" t="s">
        <v>4</v>
      </c>
      <c r="E315" s="8"/>
      <c r="F315" s="8"/>
      <c r="G315" s="8"/>
      <c r="H315" s="8"/>
      <c r="I315" s="8"/>
      <c r="J315" s="66"/>
      <c r="K315" s="64"/>
      <c r="L315" s="8"/>
      <c r="N315" s="59"/>
    </row>
    <row r="316" spans="1:14" ht="18" customHeight="1" x14ac:dyDescent="0.25">
      <c r="B316" s="247"/>
      <c r="C316" s="234" t="s">
        <v>7</v>
      </c>
      <c r="D316" s="91" t="s">
        <v>5</v>
      </c>
      <c r="E316" s="8"/>
      <c r="F316" s="8"/>
      <c r="G316" s="8"/>
      <c r="H316" s="8"/>
      <c r="I316" s="8"/>
      <c r="J316" s="66"/>
      <c r="K316" s="64"/>
      <c r="L316" s="8"/>
      <c r="N316" s="59"/>
    </row>
    <row r="317" spans="1:14" s="69" customFormat="1" ht="26.25" customHeight="1" x14ac:dyDescent="0.25">
      <c r="A317" s="89"/>
      <c r="B317" s="245" t="s">
        <v>239</v>
      </c>
      <c r="C317" s="234" t="s">
        <v>7</v>
      </c>
      <c r="D317" s="30" t="s">
        <v>1</v>
      </c>
      <c r="E317" s="8"/>
      <c r="F317" s="7">
        <v>154342.90000000002</v>
      </c>
      <c r="G317" s="7">
        <f t="shared" ref="G317:H317" si="79">G318+G319</f>
        <v>176189.80000000002</v>
      </c>
      <c r="H317" s="7">
        <f t="shared" si="79"/>
        <v>176189.80000000002</v>
      </c>
      <c r="I317" s="8"/>
      <c r="J317" s="66"/>
      <c r="K317" s="64"/>
      <c r="L317" s="7">
        <v>176189.80000000002</v>
      </c>
      <c r="M317" s="68"/>
      <c r="N317" s="59"/>
    </row>
    <row r="318" spans="1:14" s="69" customFormat="1" ht="26.25" customHeight="1" x14ac:dyDescent="0.25">
      <c r="A318" s="89"/>
      <c r="B318" s="246"/>
      <c r="C318" s="234" t="s">
        <v>7</v>
      </c>
      <c r="D318" s="91" t="s">
        <v>2</v>
      </c>
      <c r="E318" s="8"/>
      <c r="F318" s="8">
        <v>6559.2</v>
      </c>
      <c r="G318" s="8">
        <f t="shared" ref="G318:H319" si="80">G323</f>
        <v>7047.6</v>
      </c>
      <c r="H318" s="8">
        <f t="shared" si="80"/>
        <v>7047.6</v>
      </c>
      <c r="I318" s="8"/>
      <c r="J318" s="66"/>
      <c r="K318" s="64"/>
      <c r="L318" s="8">
        <v>7047.6</v>
      </c>
      <c r="M318" s="68"/>
      <c r="N318" s="59"/>
    </row>
    <row r="319" spans="1:14" s="69" customFormat="1" ht="23.25" customHeight="1" x14ac:dyDescent="0.25">
      <c r="A319" s="89"/>
      <c r="B319" s="246"/>
      <c r="C319" s="234" t="s">
        <v>7</v>
      </c>
      <c r="D319" s="91" t="s">
        <v>3</v>
      </c>
      <c r="E319" s="8"/>
      <c r="F319" s="8">
        <v>147783.70000000001</v>
      </c>
      <c r="G319" s="8">
        <f t="shared" si="80"/>
        <v>169142.2</v>
      </c>
      <c r="H319" s="8">
        <f t="shared" si="80"/>
        <v>169142.2</v>
      </c>
      <c r="I319" s="8"/>
      <c r="J319" s="66"/>
      <c r="K319" s="64"/>
      <c r="L319" s="8">
        <v>169142.2</v>
      </c>
      <c r="M319" s="68"/>
      <c r="N319" s="59"/>
    </row>
    <row r="320" spans="1:14" s="69" customFormat="1" ht="15.75" customHeight="1" x14ac:dyDescent="0.25">
      <c r="A320" s="89"/>
      <c r="B320" s="246"/>
      <c r="C320" s="234" t="s">
        <v>7</v>
      </c>
      <c r="D320" s="91" t="s">
        <v>4</v>
      </c>
      <c r="E320" s="8"/>
      <c r="F320" s="8"/>
      <c r="G320" s="8"/>
      <c r="H320" s="8"/>
      <c r="I320" s="8"/>
      <c r="J320" s="66"/>
      <c r="K320" s="64"/>
      <c r="L320" s="8"/>
      <c r="M320" s="68"/>
      <c r="N320" s="59"/>
    </row>
    <row r="321" spans="1:14" s="69" customFormat="1" ht="15" customHeight="1" x14ac:dyDescent="0.25">
      <c r="A321" s="89"/>
      <c r="B321" s="247"/>
      <c r="C321" s="234" t="s">
        <v>7</v>
      </c>
      <c r="D321" s="91" t="s">
        <v>5</v>
      </c>
      <c r="E321" s="8"/>
      <c r="F321" s="32"/>
      <c r="G321" s="32"/>
      <c r="H321" s="32"/>
      <c r="I321" s="8"/>
      <c r="J321" s="66"/>
      <c r="K321" s="64"/>
      <c r="L321" s="32"/>
      <c r="M321" s="68"/>
      <c r="N321" s="59"/>
    </row>
    <row r="322" spans="1:14" ht="26.25" customHeight="1" x14ac:dyDescent="0.25">
      <c r="B322" s="245" t="s">
        <v>470</v>
      </c>
      <c r="C322" s="234" t="s">
        <v>7</v>
      </c>
      <c r="D322" s="30" t="s">
        <v>1</v>
      </c>
      <c r="E322" s="7"/>
      <c r="F322" s="7">
        <v>154342.90000000002</v>
      </c>
      <c r="G322" s="7">
        <f t="shared" ref="G322:H322" si="81">G323+G324</f>
        <v>176189.80000000002</v>
      </c>
      <c r="H322" s="7">
        <f t="shared" si="81"/>
        <v>176189.80000000002</v>
      </c>
      <c r="I322" s="8"/>
      <c r="J322" s="66"/>
      <c r="K322" s="64"/>
      <c r="L322" s="7">
        <v>176189.80000000002</v>
      </c>
      <c r="N322" s="59"/>
    </row>
    <row r="323" spans="1:14" ht="26.25" customHeight="1" x14ac:dyDescent="0.25">
      <c r="B323" s="246"/>
      <c r="C323" s="234" t="s">
        <v>7</v>
      </c>
      <c r="D323" s="91" t="s">
        <v>2</v>
      </c>
      <c r="E323" s="8"/>
      <c r="F323" s="8">
        <v>6559.2</v>
      </c>
      <c r="G323" s="8">
        <f>[2]Лист4!G259</f>
        <v>7047.6</v>
      </c>
      <c r="H323" s="8">
        <f>[2]Лист4!H259</f>
        <v>7047.6</v>
      </c>
      <c r="I323" s="8"/>
      <c r="J323" s="66"/>
      <c r="K323" s="64"/>
      <c r="L323" s="8">
        <v>7047.6</v>
      </c>
      <c r="N323" s="59"/>
    </row>
    <row r="324" spans="1:14" ht="26.25" customHeight="1" x14ac:dyDescent="0.25">
      <c r="B324" s="246"/>
      <c r="C324" s="234" t="s">
        <v>7</v>
      </c>
      <c r="D324" s="91" t="s">
        <v>3</v>
      </c>
      <c r="E324" s="8"/>
      <c r="F324" s="8">
        <v>147783.70000000001</v>
      </c>
      <c r="G324" s="8">
        <f>[2]Лист4!G260</f>
        <v>169142.2</v>
      </c>
      <c r="H324" s="8">
        <f>[2]Лист4!H260</f>
        <v>169142.2</v>
      </c>
      <c r="I324" s="8"/>
      <c r="J324" s="66"/>
      <c r="K324" s="64"/>
      <c r="L324" s="8">
        <v>169142.2</v>
      </c>
      <c r="N324" s="59"/>
    </row>
    <row r="325" spans="1:14" ht="26.25" customHeight="1" x14ac:dyDescent="0.25">
      <c r="B325" s="246"/>
      <c r="C325" s="234" t="s">
        <v>7</v>
      </c>
      <c r="D325" s="91" t="s">
        <v>4</v>
      </c>
      <c r="E325" s="8"/>
      <c r="F325" s="8"/>
      <c r="G325" s="8"/>
      <c r="H325" s="8"/>
      <c r="I325" s="8"/>
      <c r="J325" s="66"/>
      <c r="K325" s="64"/>
      <c r="L325" s="8"/>
      <c r="N325" s="59"/>
    </row>
    <row r="326" spans="1:14" ht="26.25" customHeight="1" x14ac:dyDescent="0.25">
      <c r="B326" s="247"/>
      <c r="C326" s="234" t="s">
        <v>7</v>
      </c>
      <c r="D326" s="91" t="s">
        <v>5</v>
      </c>
      <c r="E326" s="8"/>
      <c r="F326" s="8"/>
      <c r="G326" s="8"/>
      <c r="H326" s="8"/>
      <c r="I326" s="8"/>
      <c r="J326" s="66"/>
      <c r="K326" s="64"/>
      <c r="L326" s="8"/>
      <c r="N326" s="59"/>
    </row>
    <row r="327" spans="1:14" s="69" customFormat="1" x14ac:dyDescent="0.25">
      <c r="A327" s="89"/>
      <c r="B327" s="245" t="s">
        <v>271</v>
      </c>
      <c r="C327" s="234" t="s">
        <v>7</v>
      </c>
      <c r="D327" s="30" t="s">
        <v>1</v>
      </c>
      <c r="E327" s="7">
        <f>SUM(E328:E331)</f>
        <v>4779</v>
      </c>
      <c r="F327" s="7">
        <v>10295</v>
      </c>
      <c r="G327" s="7">
        <f>SUM(G328:G331)</f>
        <v>10295</v>
      </c>
      <c r="H327" s="7"/>
      <c r="I327" s="7"/>
      <c r="J327" s="65"/>
      <c r="K327" s="64"/>
      <c r="L327" s="7">
        <v>8456</v>
      </c>
      <c r="M327" s="68"/>
      <c r="N327" s="59"/>
    </row>
    <row r="328" spans="1:14" s="69" customFormat="1" x14ac:dyDescent="0.25">
      <c r="A328" s="89"/>
      <c r="B328" s="246"/>
      <c r="C328" s="234" t="s">
        <v>7</v>
      </c>
      <c r="D328" s="91" t="s">
        <v>2</v>
      </c>
      <c r="E328" s="8"/>
      <c r="F328" s="8"/>
      <c r="G328" s="8"/>
      <c r="H328" s="8"/>
      <c r="I328" s="8"/>
      <c r="J328" s="66"/>
      <c r="K328" s="64"/>
      <c r="L328" s="8"/>
      <c r="M328" s="68"/>
      <c r="N328" s="59"/>
    </row>
    <row r="329" spans="1:14" s="69" customFormat="1" x14ac:dyDescent="0.25">
      <c r="A329" s="89"/>
      <c r="B329" s="246"/>
      <c r="C329" s="234" t="s">
        <v>7</v>
      </c>
      <c r="D329" s="91" t="s">
        <v>3</v>
      </c>
      <c r="E329" s="8"/>
      <c r="F329" s="8"/>
      <c r="G329" s="8"/>
      <c r="H329" s="8"/>
      <c r="I329" s="8"/>
      <c r="J329" s="66"/>
      <c r="K329" s="64"/>
      <c r="L329" s="8"/>
      <c r="M329" s="68"/>
      <c r="N329" s="59"/>
    </row>
    <row r="330" spans="1:14" s="69" customFormat="1" x14ac:dyDescent="0.25">
      <c r="A330" s="89"/>
      <c r="B330" s="246"/>
      <c r="C330" s="234" t="s">
        <v>7</v>
      </c>
      <c r="D330" s="91" t="s">
        <v>4</v>
      </c>
      <c r="E330" s="8"/>
      <c r="F330" s="8"/>
      <c r="G330" s="8"/>
      <c r="H330" s="8"/>
      <c r="I330" s="8"/>
      <c r="J330" s="66"/>
      <c r="K330" s="64"/>
      <c r="L330" s="8"/>
      <c r="M330" s="68"/>
      <c r="N330" s="59"/>
    </row>
    <row r="331" spans="1:14" s="69" customFormat="1" x14ac:dyDescent="0.25">
      <c r="A331" s="89"/>
      <c r="B331" s="247"/>
      <c r="C331" s="234" t="s">
        <v>7</v>
      </c>
      <c r="D331" s="91" t="s">
        <v>5</v>
      </c>
      <c r="E331" s="8">
        <f>E336</f>
        <v>4779</v>
      </c>
      <c r="F331" s="8">
        <v>10295</v>
      </c>
      <c r="G331" s="8">
        <f>G336</f>
        <v>10295</v>
      </c>
      <c r="H331" s="8"/>
      <c r="I331" s="8"/>
      <c r="J331" s="66"/>
      <c r="K331" s="64"/>
      <c r="L331" s="8">
        <v>8456</v>
      </c>
      <c r="M331" s="68"/>
      <c r="N331" s="59"/>
    </row>
    <row r="332" spans="1:14" x14ac:dyDescent="0.25">
      <c r="B332" s="245" t="s">
        <v>409</v>
      </c>
      <c r="C332" s="234" t="s">
        <v>7</v>
      </c>
      <c r="D332" s="30" t="s">
        <v>1</v>
      </c>
      <c r="E332" s="7">
        <f>SUM(E333:E336)</f>
        <v>4779</v>
      </c>
      <c r="F332" s="7">
        <v>10295</v>
      </c>
      <c r="G332" s="7">
        <f>SUM(G333:G336)</f>
        <v>10295</v>
      </c>
      <c r="H332" s="7"/>
      <c r="I332" s="7"/>
      <c r="J332" s="65"/>
      <c r="K332" s="64"/>
      <c r="L332" s="7">
        <v>8456</v>
      </c>
      <c r="N332" s="59"/>
    </row>
    <row r="333" spans="1:14" x14ac:dyDescent="0.25">
      <c r="B333" s="246"/>
      <c r="C333" s="234" t="s">
        <v>7</v>
      </c>
      <c r="D333" s="91" t="s">
        <v>2</v>
      </c>
      <c r="E333" s="8"/>
      <c r="F333" s="8"/>
      <c r="G333" s="8"/>
      <c r="H333" s="8"/>
      <c r="I333" s="8"/>
      <c r="J333" s="66"/>
      <c r="K333" s="64"/>
      <c r="L333" s="8"/>
      <c r="N333" s="59"/>
    </row>
    <row r="334" spans="1:14" x14ac:dyDescent="0.25">
      <c r="B334" s="246"/>
      <c r="C334" s="234" t="s">
        <v>7</v>
      </c>
      <c r="D334" s="91" t="s">
        <v>3</v>
      </c>
      <c r="E334" s="8"/>
      <c r="F334" s="8"/>
      <c r="G334" s="8"/>
      <c r="H334" s="8"/>
      <c r="I334" s="8"/>
      <c r="J334" s="66"/>
      <c r="K334" s="64"/>
      <c r="L334" s="8"/>
      <c r="N334" s="59"/>
    </row>
    <row r="335" spans="1:14" x14ac:dyDescent="0.25">
      <c r="B335" s="246"/>
      <c r="C335" s="234" t="s">
        <v>7</v>
      </c>
      <c r="D335" s="91" t="s">
        <v>4</v>
      </c>
      <c r="E335" s="8"/>
      <c r="F335" s="8"/>
      <c r="G335" s="8"/>
      <c r="H335" s="8"/>
      <c r="I335" s="8"/>
      <c r="J335" s="66"/>
      <c r="K335" s="64"/>
      <c r="L335" s="8"/>
      <c r="N335" s="59"/>
    </row>
    <row r="336" spans="1:14" x14ac:dyDescent="0.25">
      <c r="B336" s="247"/>
      <c r="C336" s="234" t="s">
        <v>7</v>
      </c>
      <c r="D336" s="91" t="s">
        <v>5</v>
      </c>
      <c r="E336" s="8">
        <v>4779</v>
      </c>
      <c r="F336" s="8">
        <v>10295</v>
      </c>
      <c r="G336" s="8">
        <v>10295</v>
      </c>
      <c r="H336" s="8"/>
      <c r="I336" s="8"/>
      <c r="J336" s="66"/>
      <c r="K336" s="64"/>
      <c r="L336" s="8">
        <v>8456</v>
      </c>
      <c r="N336" s="59"/>
    </row>
    <row r="337" spans="2:14" ht="16.7" customHeight="1" x14ac:dyDescent="0.25">
      <c r="B337" s="249" t="s">
        <v>48</v>
      </c>
      <c r="C337" s="241" t="s">
        <v>0</v>
      </c>
      <c r="D337" s="29" t="s">
        <v>1</v>
      </c>
      <c r="E337" s="7">
        <f>SUM(E338:E341)</f>
        <v>3470.3000000000466</v>
      </c>
      <c r="F337" s="7">
        <v>800000</v>
      </c>
      <c r="G337" s="7">
        <f>SUM(G338:G341)</f>
        <v>800000</v>
      </c>
      <c r="H337" s="7">
        <f>SUM(H338:H341)</f>
        <v>1204909.1000000001</v>
      </c>
      <c r="I337" s="7"/>
      <c r="J337" s="65"/>
      <c r="K337" s="64"/>
      <c r="L337" s="7">
        <v>360732.8</v>
      </c>
      <c r="N337" s="59"/>
    </row>
    <row r="338" spans="2:14" ht="16.7" customHeight="1" x14ac:dyDescent="0.25">
      <c r="B338" s="233" t="s">
        <v>48</v>
      </c>
      <c r="C338" s="234" t="s">
        <v>0</v>
      </c>
      <c r="D338" s="91" t="s">
        <v>2</v>
      </c>
      <c r="E338" s="8">
        <f>E343+E348</f>
        <v>3470.3000000000466</v>
      </c>
      <c r="F338" s="8">
        <v>800000</v>
      </c>
      <c r="G338" s="8">
        <f>G343+G348</f>
        <v>800000</v>
      </c>
      <c r="H338" s="8">
        <f>H343+H348</f>
        <v>1204909.1000000001</v>
      </c>
      <c r="I338" s="8"/>
      <c r="J338" s="66"/>
      <c r="K338" s="64"/>
      <c r="L338" s="8">
        <v>360732.8</v>
      </c>
      <c r="N338" s="59"/>
    </row>
    <row r="339" spans="2:14" ht="16.7" customHeight="1" x14ac:dyDescent="0.25">
      <c r="B339" s="233" t="s">
        <v>48</v>
      </c>
      <c r="C339" s="234" t="s">
        <v>0</v>
      </c>
      <c r="D339" s="91" t="s">
        <v>3</v>
      </c>
      <c r="E339" s="8"/>
      <c r="F339" s="8"/>
      <c r="G339" s="8"/>
      <c r="H339" s="8"/>
      <c r="I339" s="8"/>
      <c r="J339" s="66"/>
      <c r="K339" s="64"/>
      <c r="L339" s="8"/>
      <c r="N339" s="59"/>
    </row>
    <row r="340" spans="2:14" ht="16.7" customHeight="1" x14ac:dyDescent="0.25">
      <c r="B340" s="233" t="s">
        <v>48</v>
      </c>
      <c r="C340" s="234" t="s">
        <v>0</v>
      </c>
      <c r="D340" s="91" t="s">
        <v>4</v>
      </c>
      <c r="E340" s="8"/>
      <c r="F340" s="8"/>
      <c r="G340" s="8"/>
      <c r="H340" s="8"/>
      <c r="I340" s="8"/>
      <c r="J340" s="66"/>
      <c r="K340" s="64"/>
      <c r="L340" s="8"/>
      <c r="N340" s="59"/>
    </row>
    <row r="341" spans="2:14" ht="16.7" customHeight="1" x14ac:dyDescent="0.25">
      <c r="B341" s="233" t="s">
        <v>48</v>
      </c>
      <c r="C341" s="234" t="s">
        <v>0</v>
      </c>
      <c r="D341" s="91" t="s">
        <v>5</v>
      </c>
      <c r="E341" s="8"/>
      <c r="F341" s="8"/>
      <c r="G341" s="8"/>
      <c r="H341" s="8"/>
      <c r="I341" s="8"/>
      <c r="J341" s="66"/>
      <c r="K341" s="64"/>
      <c r="L341" s="8"/>
      <c r="N341" s="59"/>
    </row>
    <row r="342" spans="2:14" ht="16.7" customHeight="1" x14ac:dyDescent="0.25">
      <c r="B342" s="233" t="s">
        <v>48</v>
      </c>
      <c r="C342" s="234" t="s">
        <v>7</v>
      </c>
      <c r="D342" s="30" t="s">
        <v>1</v>
      </c>
      <c r="E342" s="7"/>
      <c r="F342" s="7"/>
      <c r="G342" s="7"/>
      <c r="H342" s="7"/>
      <c r="I342" s="7"/>
      <c r="J342" s="65"/>
      <c r="K342" s="64"/>
      <c r="L342" s="7"/>
      <c r="N342" s="59"/>
    </row>
    <row r="343" spans="2:14" ht="16.7" customHeight="1" x14ac:dyDescent="0.25">
      <c r="B343" s="233" t="s">
        <v>48</v>
      </c>
      <c r="C343" s="234" t="s">
        <v>7</v>
      </c>
      <c r="D343" s="91" t="s">
        <v>2</v>
      </c>
      <c r="E343" s="8"/>
      <c r="F343" s="8"/>
      <c r="G343" s="8"/>
      <c r="H343" s="8"/>
      <c r="I343" s="8"/>
      <c r="J343" s="66"/>
      <c r="K343" s="64"/>
      <c r="L343" s="8"/>
      <c r="N343" s="59"/>
    </row>
    <row r="344" spans="2:14" ht="16.7" customHeight="1" x14ac:dyDescent="0.25">
      <c r="B344" s="233" t="s">
        <v>48</v>
      </c>
      <c r="C344" s="234" t="s">
        <v>7</v>
      </c>
      <c r="D344" s="91" t="s">
        <v>3</v>
      </c>
      <c r="E344" s="8"/>
      <c r="F344" s="8"/>
      <c r="G344" s="8"/>
      <c r="H344" s="8"/>
      <c r="I344" s="8"/>
      <c r="J344" s="66"/>
      <c r="K344" s="64"/>
      <c r="L344" s="8"/>
      <c r="N344" s="59"/>
    </row>
    <row r="345" spans="2:14" ht="16.7" customHeight="1" x14ac:dyDescent="0.25">
      <c r="B345" s="233" t="s">
        <v>48</v>
      </c>
      <c r="C345" s="234" t="s">
        <v>7</v>
      </c>
      <c r="D345" s="91" t="s">
        <v>4</v>
      </c>
      <c r="E345" s="8"/>
      <c r="F345" s="8"/>
      <c r="G345" s="8"/>
      <c r="H345" s="8"/>
      <c r="I345" s="8"/>
      <c r="J345" s="66"/>
      <c r="K345" s="64"/>
      <c r="L345" s="8"/>
      <c r="N345" s="59"/>
    </row>
    <row r="346" spans="2:14" ht="16.7" customHeight="1" x14ac:dyDescent="0.25">
      <c r="B346" s="233" t="s">
        <v>48</v>
      </c>
      <c r="C346" s="234" t="s">
        <v>7</v>
      </c>
      <c r="D346" s="91" t="s">
        <v>5</v>
      </c>
      <c r="E346" s="8"/>
      <c r="F346" s="8"/>
      <c r="G346" s="8"/>
      <c r="H346" s="8"/>
      <c r="I346" s="8"/>
      <c r="J346" s="66"/>
      <c r="K346" s="64"/>
      <c r="L346" s="8"/>
      <c r="N346" s="59"/>
    </row>
    <row r="347" spans="2:14" ht="16.7" customHeight="1" x14ac:dyDescent="0.25">
      <c r="B347" s="233" t="s">
        <v>48</v>
      </c>
      <c r="C347" s="234" t="s">
        <v>9</v>
      </c>
      <c r="D347" s="30" t="s">
        <v>1</v>
      </c>
      <c r="E347" s="7">
        <f>SUM(E348:E351)</f>
        <v>3470.3000000000466</v>
      </c>
      <c r="F347" s="7">
        <v>800000</v>
      </c>
      <c r="G347" s="7">
        <f>SUM(G348:G351)</f>
        <v>800000</v>
      </c>
      <c r="H347" s="7">
        <f>SUM(H348:H351)</f>
        <v>1204909.1000000001</v>
      </c>
      <c r="I347" s="7"/>
      <c r="J347" s="65"/>
      <c r="K347" s="64"/>
      <c r="L347" s="7">
        <v>360732.8</v>
      </c>
      <c r="N347" s="59"/>
    </row>
    <row r="348" spans="2:14" ht="16.7" customHeight="1" x14ac:dyDescent="0.25">
      <c r="B348" s="233" t="s">
        <v>48</v>
      </c>
      <c r="C348" s="234" t="s">
        <v>9</v>
      </c>
      <c r="D348" s="91" t="s">
        <v>2</v>
      </c>
      <c r="E348" s="8">
        <f>E363</f>
        <v>3470.3000000000466</v>
      </c>
      <c r="F348" s="8">
        <v>800000</v>
      </c>
      <c r="G348" s="8">
        <f>G363</f>
        <v>800000</v>
      </c>
      <c r="H348" s="8">
        <f>H363</f>
        <v>1204909.1000000001</v>
      </c>
      <c r="I348" s="8"/>
      <c r="J348" s="66"/>
      <c r="K348" s="64"/>
      <c r="L348" s="8">
        <v>360732.8</v>
      </c>
      <c r="N348" s="59"/>
    </row>
    <row r="349" spans="2:14" ht="16.7" customHeight="1" x14ac:dyDescent="0.25">
      <c r="B349" s="233" t="s">
        <v>48</v>
      </c>
      <c r="C349" s="234" t="s">
        <v>9</v>
      </c>
      <c r="D349" s="91" t="s">
        <v>3</v>
      </c>
      <c r="E349" s="8"/>
      <c r="F349" s="8"/>
      <c r="G349" s="8"/>
      <c r="H349" s="8"/>
      <c r="I349" s="8"/>
      <c r="J349" s="66"/>
      <c r="K349" s="64"/>
      <c r="L349" s="8"/>
      <c r="N349" s="59"/>
    </row>
    <row r="350" spans="2:14" ht="16.7" customHeight="1" x14ac:dyDescent="0.25">
      <c r="B350" s="233" t="s">
        <v>48</v>
      </c>
      <c r="C350" s="234" t="s">
        <v>9</v>
      </c>
      <c r="D350" s="91" t="s">
        <v>4</v>
      </c>
      <c r="E350" s="8"/>
      <c r="F350" s="8"/>
      <c r="G350" s="8"/>
      <c r="H350" s="8"/>
      <c r="I350" s="8"/>
      <c r="J350" s="66"/>
      <c r="K350" s="64"/>
      <c r="L350" s="8"/>
      <c r="N350" s="59"/>
    </row>
    <row r="351" spans="2:14" ht="16.7" customHeight="1" x14ac:dyDescent="0.25">
      <c r="B351" s="233" t="s">
        <v>48</v>
      </c>
      <c r="C351" s="234" t="s">
        <v>9</v>
      </c>
      <c r="D351" s="91" t="s">
        <v>5</v>
      </c>
      <c r="E351" s="8"/>
      <c r="F351" s="8"/>
      <c r="G351" s="8"/>
      <c r="H351" s="8"/>
      <c r="I351" s="8"/>
      <c r="J351" s="66"/>
      <c r="K351" s="64"/>
      <c r="L351" s="8"/>
      <c r="N351" s="59"/>
    </row>
    <row r="352" spans="2:14" ht="16.7" customHeight="1" x14ac:dyDescent="0.25">
      <c r="B352" s="233" t="s">
        <v>49</v>
      </c>
      <c r="C352" s="234" t="s">
        <v>7</v>
      </c>
      <c r="D352" s="30" t="s">
        <v>1</v>
      </c>
      <c r="E352" s="7"/>
      <c r="F352" s="7"/>
      <c r="G352" s="7"/>
      <c r="H352" s="7"/>
      <c r="I352" s="7"/>
      <c r="J352" s="65"/>
      <c r="K352" s="64"/>
      <c r="L352" s="7"/>
      <c r="N352" s="59"/>
    </row>
    <row r="353" spans="2:14" ht="16.7" customHeight="1" x14ac:dyDescent="0.25">
      <c r="B353" s="233" t="s">
        <v>49</v>
      </c>
      <c r="C353" s="234" t="s">
        <v>7</v>
      </c>
      <c r="D353" s="91" t="s">
        <v>2</v>
      </c>
      <c r="E353" s="8"/>
      <c r="F353" s="8"/>
      <c r="G353" s="8"/>
      <c r="H353" s="8"/>
      <c r="I353" s="8"/>
      <c r="J353" s="66"/>
      <c r="K353" s="64"/>
      <c r="L353" s="8"/>
      <c r="N353" s="59"/>
    </row>
    <row r="354" spans="2:14" ht="16.7" customHeight="1" x14ac:dyDescent="0.25">
      <c r="B354" s="233" t="s">
        <v>49</v>
      </c>
      <c r="C354" s="234" t="s">
        <v>7</v>
      </c>
      <c r="D354" s="91" t="s">
        <v>3</v>
      </c>
      <c r="E354" s="8"/>
      <c r="F354" s="8"/>
      <c r="G354" s="8"/>
      <c r="H354" s="8"/>
      <c r="I354" s="8"/>
      <c r="J354" s="66"/>
      <c r="K354" s="64"/>
      <c r="L354" s="8"/>
      <c r="N354" s="59"/>
    </row>
    <row r="355" spans="2:14" ht="16.7" customHeight="1" x14ac:dyDescent="0.25">
      <c r="B355" s="233" t="s">
        <v>49</v>
      </c>
      <c r="C355" s="234" t="s">
        <v>7</v>
      </c>
      <c r="D355" s="91" t="s">
        <v>4</v>
      </c>
      <c r="E355" s="8"/>
      <c r="F355" s="8"/>
      <c r="G355" s="8"/>
      <c r="H355" s="8"/>
      <c r="I355" s="8"/>
      <c r="J355" s="66"/>
      <c r="K355" s="64"/>
      <c r="L355" s="8"/>
      <c r="N355" s="59"/>
    </row>
    <row r="356" spans="2:14" ht="16.7" customHeight="1" x14ac:dyDescent="0.25">
      <c r="B356" s="233" t="s">
        <v>49</v>
      </c>
      <c r="C356" s="234" t="s">
        <v>7</v>
      </c>
      <c r="D356" s="91" t="s">
        <v>5</v>
      </c>
      <c r="E356" s="8"/>
      <c r="F356" s="8"/>
      <c r="G356" s="8"/>
      <c r="H356" s="8"/>
      <c r="I356" s="8"/>
      <c r="J356" s="66"/>
      <c r="K356" s="64"/>
      <c r="L356" s="8"/>
      <c r="N356" s="59"/>
    </row>
    <row r="357" spans="2:14" ht="16.7" customHeight="1" x14ac:dyDescent="0.25">
      <c r="B357" s="233" t="s">
        <v>50</v>
      </c>
      <c r="C357" s="234" t="s">
        <v>7</v>
      </c>
      <c r="D357" s="30" t="s">
        <v>1</v>
      </c>
      <c r="E357" s="7"/>
      <c r="F357" s="7"/>
      <c r="G357" s="7"/>
      <c r="H357" s="7"/>
      <c r="I357" s="7"/>
      <c r="J357" s="65"/>
      <c r="K357" s="64"/>
      <c r="L357" s="7"/>
      <c r="N357" s="59"/>
    </row>
    <row r="358" spans="2:14" ht="16.7" customHeight="1" x14ac:dyDescent="0.25">
      <c r="B358" s="233" t="s">
        <v>50</v>
      </c>
      <c r="C358" s="234" t="s">
        <v>7</v>
      </c>
      <c r="D358" s="91" t="s">
        <v>2</v>
      </c>
      <c r="E358" s="8"/>
      <c r="F358" s="8"/>
      <c r="G358" s="8"/>
      <c r="H358" s="8"/>
      <c r="I358" s="8"/>
      <c r="J358" s="66"/>
      <c r="K358" s="64"/>
      <c r="L358" s="8"/>
      <c r="N358" s="59"/>
    </row>
    <row r="359" spans="2:14" ht="16.7" customHeight="1" x14ac:dyDescent="0.25">
      <c r="B359" s="233" t="s">
        <v>50</v>
      </c>
      <c r="C359" s="234" t="s">
        <v>7</v>
      </c>
      <c r="D359" s="91" t="s">
        <v>3</v>
      </c>
      <c r="E359" s="8"/>
      <c r="F359" s="8"/>
      <c r="G359" s="8"/>
      <c r="H359" s="8"/>
      <c r="I359" s="8"/>
      <c r="J359" s="66"/>
      <c r="K359" s="64"/>
      <c r="L359" s="8"/>
      <c r="N359" s="59"/>
    </row>
    <row r="360" spans="2:14" ht="16.7" customHeight="1" x14ac:dyDescent="0.25">
      <c r="B360" s="233" t="s">
        <v>50</v>
      </c>
      <c r="C360" s="234" t="s">
        <v>7</v>
      </c>
      <c r="D360" s="91" t="s">
        <v>4</v>
      </c>
      <c r="E360" s="8"/>
      <c r="F360" s="8"/>
      <c r="G360" s="8"/>
      <c r="H360" s="8"/>
      <c r="I360" s="8"/>
      <c r="J360" s="66"/>
      <c r="K360" s="64"/>
      <c r="L360" s="8"/>
      <c r="N360" s="59"/>
    </row>
    <row r="361" spans="2:14" ht="16.7" customHeight="1" x14ac:dyDescent="0.25">
      <c r="B361" s="233" t="s">
        <v>50</v>
      </c>
      <c r="C361" s="234" t="s">
        <v>7</v>
      </c>
      <c r="D361" s="91" t="s">
        <v>5</v>
      </c>
      <c r="E361" s="8"/>
      <c r="F361" s="8"/>
      <c r="G361" s="8"/>
      <c r="H361" s="8"/>
      <c r="I361" s="8"/>
      <c r="J361" s="66"/>
      <c r="K361" s="64"/>
      <c r="L361" s="8"/>
      <c r="N361" s="59"/>
    </row>
    <row r="362" spans="2:14" ht="16.7" customHeight="1" x14ac:dyDescent="0.25">
      <c r="B362" s="233" t="s">
        <v>410</v>
      </c>
      <c r="C362" s="234" t="s">
        <v>9</v>
      </c>
      <c r="D362" s="30" t="s">
        <v>1</v>
      </c>
      <c r="E362" s="7">
        <f>SUM(E363:E366)</f>
        <v>3470.3000000000466</v>
      </c>
      <c r="F362" s="7">
        <v>800000</v>
      </c>
      <c r="G362" s="7">
        <f>SUM(G363:G366)</f>
        <v>800000</v>
      </c>
      <c r="H362" s="7">
        <f>SUM(H363:H366)</f>
        <v>1204909.1000000001</v>
      </c>
      <c r="I362" s="7"/>
      <c r="J362" s="65"/>
      <c r="K362" s="64"/>
      <c r="L362" s="7">
        <v>360732.8</v>
      </c>
      <c r="N362" s="59"/>
    </row>
    <row r="363" spans="2:14" ht="16.7" customHeight="1" x14ac:dyDescent="0.25">
      <c r="B363" s="233" t="s">
        <v>51</v>
      </c>
      <c r="C363" s="234" t="s">
        <v>9</v>
      </c>
      <c r="D363" s="91" t="s">
        <v>2</v>
      </c>
      <c r="E363" s="8">
        <f>E368</f>
        <v>3470.3000000000466</v>
      </c>
      <c r="F363" s="8">
        <v>800000</v>
      </c>
      <c r="G363" s="8">
        <f>G368</f>
        <v>800000</v>
      </c>
      <c r="H363" s="8">
        <f>H368</f>
        <v>1204909.1000000001</v>
      </c>
      <c r="I363" s="8"/>
      <c r="J363" s="66"/>
      <c r="K363" s="64"/>
      <c r="L363" s="8">
        <v>360732.8</v>
      </c>
      <c r="N363" s="59"/>
    </row>
    <row r="364" spans="2:14" ht="16.7" customHeight="1" x14ac:dyDescent="0.25">
      <c r="B364" s="233" t="s">
        <v>51</v>
      </c>
      <c r="C364" s="234" t="s">
        <v>9</v>
      </c>
      <c r="D364" s="91" t="s">
        <v>3</v>
      </c>
      <c r="E364" s="8"/>
      <c r="F364" s="8"/>
      <c r="G364" s="8"/>
      <c r="H364" s="8"/>
      <c r="I364" s="8"/>
      <c r="J364" s="66"/>
      <c r="K364" s="64"/>
      <c r="L364" s="8"/>
      <c r="N364" s="59"/>
    </row>
    <row r="365" spans="2:14" ht="16.7" customHeight="1" x14ac:dyDescent="0.25">
      <c r="B365" s="233" t="s">
        <v>51</v>
      </c>
      <c r="C365" s="234" t="s">
        <v>9</v>
      </c>
      <c r="D365" s="91" t="s">
        <v>4</v>
      </c>
      <c r="E365" s="8"/>
      <c r="F365" s="8"/>
      <c r="G365" s="8"/>
      <c r="H365" s="8"/>
      <c r="I365" s="8"/>
      <c r="J365" s="66"/>
      <c r="K365" s="64"/>
      <c r="L365" s="8"/>
      <c r="N365" s="59"/>
    </row>
    <row r="366" spans="2:14" ht="16.7" customHeight="1" x14ac:dyDescent="0.25">
      <c r="B366" s="233" t="s">
        <v>51</v>
      </c>
      <c r="C366" s="234" t="s">
        <v>9</v>
      </c>
      <c r="D366" s="91" t="s">
        <v>5</v>
      </c>
      <c r="E366" s="8"/>
      <c r="F366" s="8"/>
      <c r="G366" s="8"/>
      <c r="H366" s="8"/>
      <c r="I366" s="8"/>
      <c r="J366" s="66"/>
      <c r="K366" s="64"/>
      <c r="L366" s="8"/>
      <c r="N366" s="59"/>
    </row>
    <row r="367" spans="2:14" ht="16.7" customHeight="1" x14ac:dyDescent="0.25">
      <c r="B367" s="233" t="s">
        <v>52</v>
      </c>
      <c r="C367" s="234" t="s">
        <v>9</v>
      </c>
      <c r="D367" s="30" t="s">
        <v>1</v>
      </c>
      <c r="E367" s="7">
        <f>SUM(E368:E371)</f>
        <v>3470.3000000000466</v>
      </c>
      <c r="F367" s="7">
        <v>800000</v>
      </c>
      <c r="G367" s="7">
        <f>SUM(G368:G371)</f>
        <v>800000</v>
      </c>
      <c r="H367" s="7">
        <f>SUM(H368:H371)</f>
        <v>1204909.1000000001</v>
      </c>
      <c r="I367" s="7"/>
      <c r="J367" s="65"/>
      <c r="K367" s="64"/>
      <c r="L367" s="7">
        <v>360732.8</v>
      </c>
      <c r="N367" s="59"/>
    </row>
    <row r="368" spans="2:14" ht="16.7" customHeight="1" x14ac:dyDescent="0.25">
      <c r="B368" s="233" t="s">
        <v>52</v>
      </c>
      <c r="C368" s="234" t="s">
        <v>9</v>
      </c>
      <c r="D368" s="91" t="s">
        <v>2</v>
      </c>
      <c r="E368" s="8">
        <f>[2]Лист4!E291</f>
        <v>3470.3000000000466</v>
      </c>
      <c r="F368" s="8">
        <v>800000</v>
      </c>
      <c r="G368" s="8">
        <f>[2]Лист4!G291</f>
        <v>800000</v>
      </c>
      <c r="H368" s="8">
        <f>[2]Лист4!H291</f>
        <v>1204909.1000000001</v>
      </c>
      <c r="I368" s="8"/>
      <c r="J368" s="66"/>
      <c r="K368" s="64"/>
      <c r="L368" s="8">
        <v>360732.8</v>
      </c>
      <c r="N368" s="59"/>
    </row>
    <row r="369" spans="2:14" ht="16.7" customHeight="1" x14ac:dyDescent="0.25">
      <c r="B369" s="233" t="s">
        <v>52</v>
      </c>
      <c r="C369" s="234" t="s">
        <v>9</v>
      </c>
      <c r="D369" s="91" t="s">
        <v>3</v>
      </c>
      <c r="E369" s="8"/>
      <c r="F369" s="8"/>
      <c r="G369" s="8"/>
      <c r="H369" s="8"/>
      <c r="I369" s="8"/>
      <c r="J369" s="66"/>
      <c r="K369" s="64"/>
      <c r="L369" s="8"/>
      <c r="N369" s="59"/>
    </row>
    <row r="370" spans="2:14" ht="16.7" customHeight="1" x14ac:dyDescent="0.25">
      <c r="B370" s="233" t="s">
        <v>52</v>
      </c>
      <c r="C370" s="234" t="s">
        <v>9</v>
      </c>
      <c r="D370" s="91" t="s">
        <v>4</v>
      </c>
      <c r="E370" s="8"/>
      <c r="F370" s="8"/>
      <c r="G370" s="8"/>
      <c r="H370" s="8"/>
      <c r="I370" s="8"/>
      <c r="J370" s="66"/>
      <c r="K370" s="64"/>
      <c r="L370" s="8"/>
      <c r="N370" s="59"/>
    </row>
    <row r="371" spans="2:14" ht="16.7" customHeight="1" x14ac:dyDescent="0.25">
      <c r="B371" s="233" t="s">
        <v>52</v>
      </c>
      <c r="C371" s="234" t="s">
        <v>9</v>
      </c>
      <c r="D371" s="91" t="s">
        <v>5</v>
      </c>
      <c r="E371" s="8"/>
      <c r="F371" s="8"/>
      <c r="G371" s="8"/>
      <c r="H371" s="8"/>
      <c r="I371" s="8"/>
      <c r="J371" s="66"/>
      <c r="K371" s="64"/>
      <c r="L371" s="8"/>
      <c r="N371" s="59"/>
    </row>
    <row r="372" spans="2:14" ht="16.7" customHeight="1" x14ac:dyDescent="0.25">
      <c r="B372" s="238" t="s">
        <v>367</v>
      </c>
      <c r="C372" s="241" t="s">
        <v>0</v>
      </c>
      <c r="D372" s="29" t="s">
        <v>1</v>
      </c>
      <c r="E372" s="7">
        <f t="shared" ref="E372:J372" si="82">SUM(E373:E376)</f>
        <v>402352.1</v>
      </c>
      <c r="F372" s="7">
        <v>225450.8</v>
      </c>
      <c r="G372" s="7">
        <f t="shared" si="82"/>
        <v>234767.9</v>
      </c>
      <c r="H372" s="7">
        <f t="shared" si="82"/>
        <v>230767.9</v>
      </c>
      <c r="I372" s="7">
        <f t="shared" si="82"/>
        <v>113767.9</v>
      </c>
      <c r="J372" s="65">
        <f t="shared" si="82"/>
        <v>113767.9</v>
      </c>
      <c r="K372" s="64"/>
      <c r="L372" s="7">
        <v>620868.30000000005</v>
      </c>
      <c r="N372" s="59"/>
    </row>
    <row r="373" spans="2:14" ht="16.7" customHeight="1" x14ac:dyDescent="0.25">
      <c r="B373" s="239"/>
      <c r="C373" s="234" t="s">
        <v>0</v>
      </c>
      <c r="D373" s="91" t="s">
        <v>2</v>
      </c>
      <c r="E373" s="8">
        <f t="shared" ref="E373:J374" si="83">E378</f>
        <v>107530.2</v>
      </c>
      <c r="F373" s="8">
        <v>70215.799999999988</v>
      </c>
      <c r="G373" s="8">
        <f t="shared" si="83"/>
        <v>68867.899999999994</v>
      </c>
      <c r="H373" s="8">
        <f>H378</f>
        <v>76267.899999999994</v>
      </c>
      <c r="I373" s="8">
        <f>I378</f>
        <v>65767.899999999994</v>
      </c>
      <c r="J373" s="66">
        <f t="shared" si="83"/>
        <v>65767.899999999994</v>
      </c>
      <c r="K373" s="64"/>
      <c r="L373" s="8">
        <v>68867.899999999994</v>
      </c>
      <c r="N373" s="59"/>
    </row>
    <row r="374" spans="2:14" ht="16.7" customHeight="1" x14ac:dyDescent="0.25">
      <c r="B374" s="239"/>
      <c r="C374" s="234" t="s">
        <v>0</v>
      </c>
      <c r="D374" s="91" t="s">
        <v>3</v>
      </c>
      <c r="E374" s="8">
        <f t="shared" si="83"/>
        <v>48000</v>
      </c>
      <c r="F374" s="8">
        <v>155235</v>
      </c>
      <c r="G374" s="8">
        <f t="shared" si="83"/>
        <v>165900</v>
      </c>
      <c r="H374" s="8">
        <f t="shared" si="83"/>
        <v>154500</v>
      </c>
      <c r="I374" s="8">
        <f t="shared" si="83"/>
        <v>48000</v>
      </c>
      <c r="J374" s="66">
        <f t="shared" si="83"/>
        <v>48000</v>
      </c>
      <c r="K374" s="64"/>
      <c r="L374" s="8">
        <v>165900</v>
      </c>
      <c r="N374" s="59"/>
    </row>
    <row r="375" spans="2:14" ht="16.7" customHeight="1" x14ac:dyDescent="0.25">
      <c r="B375" s="239"/>
      <c r="C375" s="234" t="s">
        <v>0</v>
      </c>
      <c r="D375" s="91" t="s">
        <v>4</v>
      </c>
      <c r="E375" s="8"/>
      <c r="F375" s="8"/>
      <c r="G375" s="8"/>
      <c r="H375" s="8"/>
      <c r="I375" s="8"/>
      <c r="J375" s="66"/>
      <c r="K375" s="64"/>
      <c r="L375" s="8"/>
      <c r="N375" s="59"/>
    </row>
    <row r="376" spans="2:14" ht="16.7" customHeight="1" x14ac:dyDescent="0.25">
      <c r="B376" s="239"/>
      <c r="C376" s="234" t="s">
        <v>0</v>
      </c>
      <c r="D376" s="91" t="s">
        <v>5</v>
      </c>
      <c r="E376" s="8">
        <f>E381+E386</f>
        <v>246821.9</v>
      </c>
      <c r="F376" s="8"/>
      <c r="G376" s="8"/>
      <c r="H376" s="8"/>
      <c r="I376" s="8"/>
      <c r="J376" s="66"/>
      <c r="K376" s="64"/>
      <c r="L376" s="8">
        <v>386100.4</v>
      </c>
      <c r="N376" s="59"/>
    </row>
    <row r="377" spans="2:14" ht="16.7" customHeight="1" x14ac:dyDescent="0.25">
      <c r="B377" s="239"/>
      <c r="C377" s="234" t="s">
        <v>7</v>
      </c>
      <c r="D377" s="30" t="s">
        <v>1</v>
      </c>
      <c r="E377" s="7">
        <f t="shared" ref="E377:J377" si="84">SUM(E378:E381)</f>
        <v>155530.20000000001</v>
      </c>
      <c r="F377" s="7">
        <v>225450.8</v>
      </c>
      <c r="G377" s="7">
        <f t="shared" si="84"/>
        <v>234767.9</v>
      </c>
      <c r="H377" s="7">
        <f t="shared" si="84"/>
        <v>230767.9</v>
      </c>
      <c r="I377" s="7">
        <f t="shared" si="84"/>
        <v>113767.9</v>
      </c>
      <c r="J377" s="65">
        <f t="shared" si="84"/>
        <v>113767.9</v>
      </c>
      <c r="K377" s="64"/>
      <c r="L377" s="7">
        <v>234767.9</v>
      </c>
      <c r="N377" s="59"/>
    </row>
    <row r="378" spans="2:14" ht="16.7" customHeight="1" x14ac:dyDescent="0.25">
      <c r="B378" s="239"/>
      <c r="C378" s="234" t="s">
        <v>7</v>
      </c>
      <c r="D378" s="91" t="s">
        <v>2</v>
      </c>
      <c r="E378" s="8">
        <f t="shared" ref="E378:J379" si="85">E388+E403</f>
        <v>107530.2</v>
      </c>
      <c r="F378" s="8">
        <v>70215.799999999988</v>
      </c>
      <c r="G378" s="8">
        <f t="shared" si="85"/>
        <v>68867.899999999994</v>
      </c>
      <c r="H378" s="8">
        <f t="shared" si="85"/>
        <v>76267.899999999994</v>
      </c>
      <c r="I378" s="8">
        <f t="shared" si="85"/>
        <v>65767.899999999994</v>
      </c>
      <c r="J378" s="66">
        <f t="shared" si="85"/>
        <v>65767.899999999994</v>
      </c>
      <c r="K378" s="64"/>
      <c r="L378" s="8">
        <v>68867.899999999994</v>
      </c>
      <c r="N378" s="59"/>
    </row>
    <row r="379" spans="2:14" ht="16.7" customHeight="1" x14ac:dyDescent="0.25">
      <c r="B379" s="239"/>
      <c r="C379" s="234" t="s">
        <v>7</v>
      </c>
      <c r="D379" s="91" t="s">
        <v>3</v>
      </c>
      <c r="E379" s="8">
        <f t="shared" si="85"/>
        <v>48000</v>
      </c>
      <c r="F379" s="8">
        <v>155235</v>
      </c>
      <c r="G379" s="8">
        <f t="shared" si="85"/>
        <v>165900</v>
      </c>
      <c r="H379" s="8">
        <f t="shared" si="85"/>
        <v>154500</v>
      </c>
      <c r="I379" s="8">
        <f t="shared" si="85"/>
        <v>48000</v>
      </c>
      <c r="J379" s="66">
        <f t="shared" si="85"/>
        <v>48000</v>
      </c>
      <c r="K379" s="64"/>
      <c r="L379" s="8">
        <v>165900</v>
      </c>
      <c r="N379" s="59"/>
    </row>
    <row r="380" spans="2:14" ht="16.7" customHeight="1" x14ac:dyDescent="0.25">
      <c r="B380" s="239"/>
      <c r="C380" s="234" t="s">
        <v>7</v>
      </c>
      <c r="D380" s="91" t="s">
        <v>4</v>
      </c>
      <c r="E380" s="8"/>
      <c r="F380" s="8"/>
      <c r="G380" s="8"/>
      <c r="H380" s="8"/>
      <c r="I380" s="8"/>
      <c r="J380" s="66"/>
      <c r="K380" s="64"/>
      <c r="L380" s="8"/>
      <c r="N380" s="59"/>
    </row>
    <row r="381" spans="2:14" ht="16.7" customHeight="1" x14ac:dyDescent="0.25">
      <c r="B381" s="239"/>
      <c r="C381" s="234" t="s">
        <v>7</v>
      </c>
      <c r="D381" s="91" t="s">
        <v>5</v>
      </c>
      <c r="E381" s="8"/>
      <c r="F381" s="8"/>
      <c r="G381" s="8"/>
      <c r="H381" s="8"/>
      <c r="I381" s="8"/>
      <c r="J381" s="66"/>
      <c r="K381" s="64"/>
      <c r="L381" s="8"/>
      <c r="N381" s="59"/>
    </row>
    <row r="382" spans="2:14" ht="16.7" customHeight="1" x14ac:dyDescent="0.25">
      <c r="B382" s="239"/>
      <c r="C382" s="234" t="s">
        <v>6</v>
      </c>
      <c r="D382" s="30" t="s">
        <v>1</v>
      </c>
      <c r="E382" s="7">
        <f>E386</f>
        <v>246821.9</v>
      </c>
      <c r="F382" s="7"/>
      <c r="G382" s="7"/>
      <c r="H382" s="7"/>
      <c r="I382" s="7"/>
      <c r="J382" s="65"/>
      <c r="K382" s="64"/>
      <c r="L382" s="7">
        <v>386100.4</v>
      </c>
      <c r="N382" s="59"/>
    </row>
    <row r="383" spans="2:14" ht="16.7" customHeight="1" x14ac:dyDescent="0.25">
      <c r="B383" s="239"/>
      <c r="C383" s="234" t="s">
        <v>6</v>
      </c>
      <c r="D383" s="91" t="s">
        <v>2</v>
      </c>
      <c r="E383" s="8"/>
      <c r="F383" s="8"/>
      <c r="G383" s="8"/>
      <c r="H383" s="8"/>
      <c r="I383" s="8"/>
      <c r="J383" s="66"/>
      <c r="K383" s="64"/>
      <c r="L383" s="8"/>
      <c r="N383" s="59"/>
    </row>
    <row r="384" spans="2:14" ht="16.7" customHeight="1" x14ac:dyDescent="0.25">
      <c r="B384" s="239"/>
      <c r="C384" s="234" t="s">
        <v>6</v>
      </c>
      <c r="D384" s="91" t="s">
        <v>3</v>
      </c>
      <c r="E384" s="8"/>
      <c r="F384" s="8"/>
      <c r="G384" s="8"/>
      <c r="H384" s="8"/>
      <c r="I384" s="8"/>
      <c r="J384" s="66"/>
      <c r="K384" s="64"/>
      <c r="L384" s="8"/>
      <c r="N384" s="59"/>
    </row>
    <row r="385" spans="1:14" ht="16.7" customHeight="1" x14ac:dyDescent="0.25">
      <c r="B385" s="239"/>
      <c r="C385" s="234" t="s">
        <v>6</v>
      </c>
      <c r="D385" s="91" t="s">
        <v>4</v>
      </c>
      <c r="E385" s="8"/>
      <c r="F385" s="8"/>
      <c r="G385" s="8"/>
      <c r="H385" s="8"/>
      <c r="I385" s="8"/>
      <c r="J385" s="66"/>
      <c r="K385" s="64"/>
      <c r="L385" s="8"/>
      <c r="N385" s="59"/>
    </row>
    <row r="386" spans="1:14" ht="16.7" customHeight="1" x14ac:dyDescent="0.25">
      <c r="B386" s="240"/>
      <c r="C386" s="234" t="s">
        <v>6</v>
      </c>
      <c r="D386" s="91" t="s">
        <v>5</v>
      </c>
      <c r="E386" s="8">
        <f>E431</f>
        <v>246821.9</v>
      </c>
      <c r="F386" s="8"/>
      <c r="G386" s="8"/>
      <c r="H386" s="8"/>
      <c r="I386" s="8"/>
      <c r="J386" s="66"/>
      <c r="K386" s="64"/>
      <c r="L386" s="8">
        <v>386100.4</v>
      </c>
      <c r="N386" s="59"/>
    </row>
    <row r="387" spans="1:14" s="69" customFormat="1" ht="16.7" customHeight="1" x14ac:dyDescent="0.25">
      <c r="A387" s="89"/>
      <c r="B387" s="233" t="s">
        <v>53</v>
      </c>
      <c r="C387" s="234" t="s">
        <v>7</v>
      </c>
      <c r="D387" s="30" t="s">
        <v>1</v>
      </c>
      <c r="E387" s="7">
        <f t="shared" ref="E387:J387" si="86">SUM(E388:E391)</f>
        <v>89000</v>
      </c>
      <c r="F387" s="7">
        <v>200698.2</v>
      </c>
      <c r="G387" s="7">
        <f>SUM(G388:G391)</f>
        <v>211481.7</v>
      </c>
      <c r="H387" s="7">
        <f>SUM(H388:H391)</f>
        <v>207481.7</v>
      </c>
      <c r="I387" s="7">
        <f t="shared" si="86"/>
        <v>90481.7</v>
      </c>
      <c r="J387" s="65">
        <f t="shared" si="86"/>
        <v>90481.7</v>
      </c>
      <c r="K387" s="64"/>
      <c r="L387" s="7">
        <v>211481.7</v>
      </c>
      <c r="M387" s="68"/>
      <c r="N387" s="59"/>
    </row>
    <row r="388" spans="1:14" s="69" customFormat="1" ht="16.7" customHeight="1" x14ac:dyDescent="0.25">
      <c r="A388" s="89"/>
      <c r="B388" s="233"/>
      <c r="C388" s="234" t="s">
        <v>7</v>
      </c>
      <c r="D388" s="91" t="s">
        <v>2</v>
      </c>
      <c r="E388" s="8">
        <f>E393+E398</f>
        <v>41000</v>
      </c>
      <c r="F388" s="8">
        <v>45463.199999999997</v>
      </c>
      <c r="G388" s="8">
        <f>G393+G398</f>
        <v>45581.7</v>
      </c>
      <c r="H388" s="8">
        <f>H393+H398</f>
        <v>52981.7</v>
      </c>
      <c r="I388" s="8">
        <f t="shared" ref="G388:J389" si="87">I393+I398</f>
        <v>42481.7</v>
      </c>
      <c r="J388" s="8">
        <f t="shared" si="87"/>
        <v>42481.7</v>
      </c>
      <c r="K388" s="64"/>
      <c r="L388" s="8">
        <v>45581.7</v>
      </c>
      <c r="M388" s="68"/>
      <c r="N388" s="59"/>
    </row>
    <row r="389" spans="1:14" s="69" customFormat="1" ht="16.7" customHeight="1" x14ac:dyDescent="0.25">
      <c r="A389" s="89"/>
      <c r="B389" s="233"/>
      <c r="C389" s="234" t="s">
        <v>7</v>
      </c>
      <c r="D389" s="91" t="s">
        <v>3</v>
      </c>
      <c r="E389" s="8">
        <f>E394+E399</f>
        <v>48000</v>
      </c>
      <c r="F389" s="8">
        <v>155235</v>
      </c>
      <c r="G389" s="8">
        <f t="shared" si="87"/>
        <v>165900</v>
      </c>
      <c r="H389" s="8">
        <f t="shared" si="87"/>
        <v>154500</v>
      </c>
      <c r="I389" s="8">
        <f t="shared" si="87"/>
        <v>48000</v>
      </c>
      <c r="J389" s="8">
        <f t="shared" si="87"/>
        <v>48000</v>
      </c>
      <c r="K389" s="64"/>
      <c r="L389" s="8">
        <v>165900</v>
      </c>
      <c r="M389" s="68"/>
      <c r="N389" s="59"/>
    </row>
    <row r="390" spans="1:14" s="69" customFormat="1" ht="16.7" customHeight="1" x14ac:dyDescent="0.25">
      <c r="A390" s="89"/>
      <c r="B390" s="233"/>
      <c r="C390" s="234" t="s">
        <v>7</v>
      </c>
      <c r="D390" s="91" t="s">
        <v>4</v>
      </c>
      <c r="E390" s="8"/>
      <c r="F390" s="8"/>
      <c r="G390" s="8"/>
      <c r="H390" s="8"/>
      <c r="I390" s="8"/>
      <c r="J390" s="66"/>
      <c r="K390" s="64"/>
      <c r="L390" s="8"/>
      <c r="M390" s="68"/>
      <c r="N390" s="59"/>
    </row>
    <row r="391" spans="1:14" s="69" customFormat="1" ht="16.7" customHeight="1" x14ac:dyDescent="0.25">
      <c r="A391" s="89"/>
      <c r="B391" s="233"/>
      <c r="C391" s="234" t="s">
        <v>7</v>
      </c>
      <c r="D391" s="91" t="s">
        <v>5</v>
      </c>
      <c r="E391" s="8"/>
      <c r="F391" s="8"/>
      <c r="G391" s="8"/>
      <c r="H391" s="8"/>
      <c r="I391" s="8"/>
      <c r="J391" s="66"/>
      <c r="K391" s="64"/>
      <c r="L391" s="8"/>
      <c r="M391" s="68"/>
      <c r="N391" s="59"/>
    </row>
    <row r="392" spans="1:14" ht="16.7" customHeight="1" x14ac:dyDescent="0.25">
      <c r="B392" s="233" t="s">
        <v>465</v>
      </c>
      <c r="C392" s="234" t="s">
        <v>7</v>
      </c>
      <c r="D392" s="30" t="s">
        <v>1</v>
      </c>
      <c r="E392" s="7">
        <f t="shared" ref="E392:J392" si="88">SUM(E393:E396)</f>
        <v>89000</v>
      </c>
      <c r="F392" s="7">
        <v>199335</v>
      </c>
      <c r="G392" s="7">
        <f t="shared" si="88"/>
        <v>210000</v>
      </c>
      <c r="H392" s="7">
        <f t="shared" si="88"/>
        <v>206000</v>
      </c>
      <c r="I392" s="7">
        <f t="shared" si="88"/>
        <v>89000</v>
      </c>
      <c r="J392" s="65">
        <f t="shared" si="88"/>
        <v>89000</v>
      </c>
      <c r="K392" s="64"/>
      <c r="L392" s="7">
        <v>210000</v>
      </c>
      <c r="N392" s="59"/>
    </row>
    <row r="393" spans="1:14" ht="16.7" customHeight="1" x14ac:dyDescent="0.25">
      <c r="B393" s="233" t="s">
        <v>55</v>
      </c>
      <c r="C393" s="234" t="s">
        <v>7</v>
      </c>
      <c r="D393" s="91" t="s">
        <v>2</v>
      </c>
      <c r="E393" s="8">
        <f>[2]Лист4!E307</f>
        <v>41000</v>
      </c>
      <c r="F393" s="8">
        <v>44100</v>
      </c>
      <c r="G393" s="8">
        <f>[2]Лист4!G307</f>
        <v>44100</v>
      </c>
      <c r="H393" s="8">
        <f>[2]Лист4!H307</f>
        <v>51500</v>
      </c>
      <c r="I393" s="8">
        <f>[2]Лист4!I307</f>
        <v>41000</v>
      </c>
      <c r="J393" s="8">
        <f>[2]Лист4!J307</f>
        <v>41000</v>
      </c>
      <c r="K393" s="64"/>
      <c r="L393" s="8">
        <v>44100</v>
      </c>
      <c r="N393" s="59"/>
    </row>
    <row r="394" spans="1:14" ht="16.7" customHeight="1" x14ac:dyDescent="0.25">
      <c r="B394" s="233" t="s">
        <v>55</v>
      </c>
      <c r="C394" s="234" t="s">
        <v>7</v>
      </c>
      <c r="D394" s="91" t="s">
        <v>3</v>
      </c>
      <c r="E394" s="8">
        <v>48000</v>
      </c>
      <c r="F394" s="8">
        <v>155235</v>
      </c>
      <c r="G394" s="8">
        <v>165900</v>
      </c>
      <c r="H394" s="8">
        <v>154500</v>
      </c>
      <c r="I394" s="8">
        <v>48000</v>
      </c>
      <c r="J394" s="8">
        <v>48000</v>
      </c>
      <c r="K394" s="64"/>
      <c r="L394" s="8">
        <v>165900</v>
      </c>
      <c r="N394" s="59"/>
    </row>
    <row r="395" spans="1:14" ht="16.7" customHeight="1" x14ac:dyDescent="0.25">
      <c r="B395" s="233" t="s">
        <v>55</v>
      </c>
      <c r="C395" s="234" t="s">
        <v>7</v>
      </c>
      <c r="D395" s="91" t="s">
        <v>4</v>
      </c>
      <c r="E395" s="8"/>
      <c r="F395" s="8"/>
      <c r="G395" s="8"/>
      <c r="H395" s="8"/>
      <c r="I395" s="8"/>
      <c r="J395" s="66"/>
      <c r="K395" s="64"/>
      <c r="L395" s="8"/>
      <c r="N395" s="59"/>
    </row>
    <row r="396" spans="1:14" ht="27.75" customHeight="1" x14ac:dyDescent="0.25">
      <c r="B396" s="233" t="s">
        <v>55</v>
      </c>
      <c r="C396" s="234" t="s">
        <v>7</v>
      </c>
      <c r="D396" s="91" t="s">
        <v>5</v>
      </c>
      <c r="E396" s="8"/>
      <c r="F396" s="8"/>
      <c r="G396" s="8"/>
      <c r="H396" s="8"/>
      <c r="I396" s="8"/>
      <c r="J396" s="66"/>
      <c r="K396" s="64"/>
      <c r="L396" s="8"/>
      <c r="N396" s="59"/>
    </row>
    <row r="397" spans="1:14" ht="27.75" customHeight="1" x14ac:dyDescent="0.25">
      <c r="B397" s="235" t="s">
        <v>471</v>
      </c>
      <c r="C397" s="234" t="s">
        <v>7</v>
      </c>
      <c r="D397" s="30" t="s">
        <v>1</v>
      </c>
      <c r="E397" s="7"/>
      <c r="F397" s="7">
        <v>1363.2</v>
      </c>
      <c r="G397" s="7">
        <f t="shared" ref="G397:J397" si="89">G398</f>
        <v>1481.7</v>
      </c>
      <c r="H397" s="7">
        <f t="shared" si="89"/>
        <v>1481.7</v>
      </c>
      <c r="I397" s="7">
        <f t="shared" si="89"/>
        <v>1481.7</v>
      </c>
      <c r="J397" s="7">
        <f t="shared" si="89"/>
        <v>1481.7</v>
      </c>
      <c r="K397" s="64"/>
      <c r="L397" s="7">
        <v>1481.7</v>
      </c>
      <c r="N397" s="59"/>
    </row>
    <row r="398" spans="1:14" ht="23.25" customHeight="1" x14ac:dyDescent="0.25">
      <c r="B398" s="236"/>
      <c r="C398" s="234" t="s">
        <v>7</v>
      </c>
      <c r="D398" s="91" t="s">
        <v>2</v>
      </c>
      <c r="E398" s="7"/>
      <c r="F398" s="8">
        <v>1363.2</v>
      </c>
      <c r="G398" s="8">
        <f>[2]Лист4!G311</f>
        <v>1481.7</v>
      </c>
      <c r="H398" s="8">
        <f>[2]Лист4!H311</f>
        <v>1481.7</v>
      </c>
      <c r="I398" s="8">
        <f>[2]Лист4!I311</f>
        <v>1481.7</v>
      </c>
      <c r="J398" s="8">
        <f>[2]Лист4!J311</f>
        <v>1481.7</v>
      </c>
      <c r="K398" s="64"/>
      <c r="L398" s="8">
        <v>1481.7</v>
      </c>
      <c r="N398" s="59"/>
    </row>
    <row r="399" spans="1:14" ht="23.25" customHeight="1" x14ac:dyDescent="0.25">
      <c r="B399" s="236"/>
      <c r="C399" s="234" t="s">
        <v>7</v>
      </c>
      <c r="D399" s="91" t="s">
        <v>3</v>
      </c>
      <c r="E399" s="8"/>
      <c r="F399" s="8"/>
      <c r="G399" s="8"/>
      <c r="H399" s="8"/>
      <c r="I399" s="8"/>
      <c r="J399" s="66"/>
      <c r="K399" s="64"/>
      <c r="L399" s="8"/>
      <c r="N399" s="59"/>
    </row>
    <row r="400" spans="1:14" ht="18.75" customHeight="1" x14ac:dyDescent="0.25">
      <c r="B400" s="236"/>
      <c r="C400" s="234" t="s">
        <v>7</v>
      </c>
      <c r="D400" s="91" t="s">
        <v>4</v>
      </c>
      <c r="E400" s="8"/>
      <c r="F400" s="8"/>
      <c r="G400" s="8"/>
      <c r="H400" s="8"/>
      <c r="I400" s="8"/>
      <c r="J400" s="66"/>
      <c r="K400" s="64"/>
      <c r="L400" s="8"/>
      <c r="N400" s="59"/>
    </row>
    <row r="401" spans="1:14" ht="17.25" customHeight="1" x14ac:dyDescent="0.25">
      <c r="B401" s="237"/>
      <c r="C401" s="234" t="s">
        <v>7</v>
      </c>
      <c r="D401" s="91" t="s">
        <v>5</v>
      </c>
      <c r="E401" s="8"/>
      <c r="F401" s="8"/>
      <c r="G401" s="8"/>
      <c r="H401" s="8"/>
      <c r="I401" s="8"/>
      <c r="J401" s="66"/>
      <c r="K401" s="64"/>
      <c r="L401" s="8"/>
      <c r="N401" s="59"/>
    </row>
    <row r="402" spans="1:14" s="69" customFormat="1" ht="16.7" customHeight="1" x14ac:dyDescent="0.25">
      <c r="A402" s="89"/>
      <c r="B402" s="235" t="s">
        <v>411</v>
      </c>
      <c r="C402" s="234" t="s">
        <v>412</v>
      </c>
      <c r="D402" s="30" t="s">
        <v>1</v>
      </c>
      <c r="E402" s="7">
        <f t="shared" ref="E402:J402" si="90">SUM(E403:E406)</f>
        <v>313352.09999999998</v>
      </c>
      <c r="F402" s="7">
        <v>24752.6</v>
      </c>
      <c r="G402" s="7">
        <f t="shared" si="90"/>
        <v>23286.2</v>
      </c>
      <c r="H402" s="7">
        <f t="shared" si="90"/>
        <v>23286.2</v>
      </c>
      <c r="I402" s="7">
        <f t="shared" si="90"/>
        <v>23286.2</v>
      </c>
      <c r="J402" s="65">
        <f t="shared" si="90"/>
        <v>23286.2</v>
      </c>
      <c r="K402" s="64"/>
      <c r="L402" s="7">
        <v>409386.60000000003</v>
      </c>
      <c r="M402" s="68"/>
      <c r="N402" s="59"/>
    </row>
    <row r="403" spans="1:14" s="69" customFormat="1" ht="16.7" customHeight="1" x14ac:dyDescent="0.25">
      <c r="A403" s="89"/>
      <c r="B403" s="236"/>
      <c r="C403" s="234" t="s">
        <v>7</v>
      </c>
      <c r="D403" s="91" t="s">
        <v>2</v>
      </c>
      <c r="E403" s="8">
        <f t="shared" ref="E403:J403" si="91">E408+E413</f>
        <v>66530.2</v>
      </c>
      <c r="F403" s="8">
        <v>24752.6</v>
      </c>
      <c r="G403" s="8">
        <f t="shared" si="91"/>
        <v>23286.2</v>
      </c>
      <c r="H403" s="8">
        <f t="shared" si="91"/>
        <v>23286.2</v>
      </c>
      <c r="I403" s="8">
        <f t="shared" si="91"/>
        <v>23286.2</v>
      </c>
      <c r="J403" s="66">
        <f t="shared" si="91"/>
        <v>23286.2</v>
      </c>
      <c r="K403" s="64"/>
      <c r="L403" s="8">
        <v>23286.2</v>
      </c>
      <c r="M403" s="68"/>
      <c r="N403" s="59"/>
    </row>
    <row r="404" spans="1:14" s="69" customFormat="1" ht="16.7" customHeight="1" x14ac:dyDescent="0.25">
      <c r="A404" s="89"/>
      <c r="B404" s="236"/>
      <c r="C404" s="234" t="s">
        <v>7</v>
      </c>
      <c r="D404" s="91" t="s">
        <v>3</v>
      </c>
      <c r="E404" s="8"/>
      <c r="F404" s="8"/>
      <c r="G404" s="8"/>
      <c r="H404" s="8"/>
      <c r="I404" s="8"/>
      <c r="J404" s="66"/>
      <c r="K404" s="64"/>
      <c r="L404" s="8"/>
      <c r="M404" s="68"/>
      <c r="N404" s="59"/>
    </row>
    <row r="405" spans="1:14" s="69" customFormat="1" ht="16.7" customHeight="1" x14ac:dyDescent="0.25">
      <c r="A405" s="89"/>
      <c r="B405" s="236"/>
      <c r="C405" s="234" t="s">
        <v>7</v>
      </c>
      <c r="D405" s="91" t="s">
        <v>4</v>
      </c>
      <c r="E405" s="8"/>
      <c r="F405" s="8"/>
      <c r="G405" s="8"/>
      <c r="H405" s="8"/>
      <c r="I405" s="8"/>
      <c r="J405" s="66"/>
      <c r="K405" s="64"/>
      <c r="L405" s="8"/>
      <c r="M405" s="68"/>
      <c r="N405" s="59"/>
    </row>
    <row r="406" spans="1:14" s="69" customFormat="1" ht="16.7" customHeight="1" x14ac:dyDescent="0.25">
      <c r="A406" s="89"/>
      <c r="B406" s="236"/>
      <c r="C406" s="234" t="s">
        <v>7</v>
      </c>
      <c r="D406" s="91" t="s">
        <v>5</v>
      </c>
      <c r="E406" s="8">
        <f>E411+E416</f>
        <v>246821.9</v>
      </c>
      <c r="F406" s="8"/>
      <c r="G406" s="8"/>
      <c r="H406" s="8"/>
      <c r="I406" s="8"/>
      <c r="J406" s="66"/>
      <c r="K406" s="64"/>
      <c r="L406" s="8">
        <v>386100.4</v>
      </c>
      <c r="M406" s="68"/>
      <c r="N406" s="59"/>
    </row>
    <row r="407" spans="1:14" s="69" customFormat="1" ht="16.7" customHeight="1" x14ac:dyDescent="0.25">
      <c r="A407" s="89"/>
      <c r="B407" s="236"/>
      <c r="C407" s="234" t="s">
        <v>7</v>
      </c>
      <c r="D407" s="30" t="s">
        <v>1</v>
      </c>
      <c r="E407" s="7">
        <f t="shared" ref="E407:J407" si="92">SUM(E408:E411)</f>
        <v>66530.2</v>
      </c>
      <c r="F407" s="7">
        <v>24752.6</v>
      </c>
      <c r="G407" s="7">
        <f t="shared" si="92"/>
        <v>23286.2</v>
      </c>
      <c r="H407" s="7">
        <f t="shared" si="92"/>
        <v>23286.2</v>
      </c>
      <c r="I407" s="7">
        <f t="shared" si="92"/>
        <v>23286.2</v>
      </c>
      <c r="J407" s="65">
        <f t="shared" si="92"/>
        <v>23286.2</v>
      </c>
      <c r="K407" s="64"/>
      <c r="L407" s="7">
        <v>23286.2</v>
      </c>
      <c r="M407" s="68"/>
      <c r="N407" s="59"/>
    </row>
    <row r="408" spans="1:14" s="69" customFormat="1" ht="16.7" customHeight="1" x14ac:dyDescent="0.25">
      <c r="A408" s="89"/>
      <c r="B408" s="236"/>
      <c r="C408" s="234" t="s">
        <v>7</v>
      </c>
      <c r="D408" s="91" t="s">
        <v>2</v>
      </c>
      <c r="E408" s="8">
        <f t="shared" ref="E408:J408" si="93">E418+E423</f>
        <v>66530.2</v>
      </c>
      <c r="F408" s="8">
        <v>24752.6</v>
      </c>
      <c r="G408" s="8">
        <f t="shared" si="93"/>
        <v>23286.2</v>
      </c>
      <c r="H408" s="8">
        <f t="shared" si="93"/>
        <v>23286.2</v>
      </c>
      <c r="I408" s="8">
        <f t="shared" si="93"/>
        <v>23286.2</v>
      </c>
      <c r="J408" s="66">
        <f t="shared" si="93"/>
        <v>23286.2</v>
      </c>
      <c r="K408" s="64"/>
      <c r="L408" s="8">
        <v>23286.2</v>
      </c>
      <c r="M408" s="68"/>
      <c r="N408" s="59"/>
    </row>
    <row r="409" spans="1:14" s="69" customFormat="1" ht="16.7" customHeight="1" x14ac:dyDescent="0.25">
      <c r="A409" s="89"/>
      <c r="B409" s="236"/>
      <c r="C409" s="234" t="s">
        <v>7</v>
      </c>
      <c r="D409" s="91" t="s">
        <v>3</v>
      </c>
      <c r="E409" s="8"/>
      <c r="F409" s="8"/>
      <c r="G409" s="8"/>
      <c r="H409" s="8"/>
      <c r="I409" s="8"/>
      <c r="J409" s="66"/>
      <c r="K409" s="64"/>
      <c r="L409" s="8"/>
      <c r="M409" s="68"/>
      <c r="N409" s="59"/>
    </row>
    <row r="410" spans="1:14" s="69" customFormat="1" ht="16.7" customHeight="1" x14ac:dyDescent="0.25">
      <c r="A410" s="89"/>
      <c r="B410" s="236"/>
      <c r="C410" s="234" t="s">
        <v>7</v>
      </c>
      <c r="D410" s="91" t="s">
        <v>4</v>
      </c>
      <c r="E410" s="8"/>
      <c r="F410" s="8"/>
      <c r="G410" s="8"/>
      <c r="H410" s="8"/>
      <c r="I410" s="8"/>
      <c r="J410" s="66"/>
      <c r="K410" s="64"/>
      <c r="L410" s="8"/>
      <c r="M410" s="68"/>
      <c r="N410" s="59"/>
    </row>
    <row r="411" spans="1:14" s="69" customFormat="1" ht="16.7" customHeight="1" x14ac:dyDescent="0.25">
      <c r="A411" s="89"/>
      <c r="B411" s="236"/>
      <c r="C411" s="234" t="s">
        <v>7</v>
      </c>
      <c r="D411" s="91" t="s">
        <v>5</v>
      </c>
      <c r="E411" s="8"/>
      <c r="F411" s="8"/>
      <c r="G411" s="8"/>
      <c r="H411" s="8"/>
      <c r="I411" s="8"/>
      <c r="J411" s="66"/>
      <c r="K411" s="64"/>
      <c r="L411" s="8"/>
      <c r="M411" s="68"/>
      <c r="N411" s="59"/>
    </row>
    <row r="412" spans="1:14" s="69" customFormat="1" ht="16.7" customHeight="1" x14ac:dyDescent="0.25">
      <c r="A412" s="89"/>
      <c r="B412" s="236"/>
      <c r="C412" s="234" t="s">
        <v>6</v>
      </c>
      <c r="D412" s="30" t="s">
        <v>1</v>
      </c>
      <c r="E412" s="7">
        <f>SUM(E413:E416)</f>
        <v>246821.9</v>
      </c>
      <c r="F412" s="7"/>
      <c r="G412" s="7"/>
      <c r="H412" s="7"/>
      <c r="I412" s="7"/>
      <c r="J412" s="65"/>
      <c r="K412" s="64"/>
      <c r="L412" s="7">
        <v>386100.4</v>
      </c>
      <c r="M412" s="68"/>
      <c r="N412" s="59"/>
    </row>
    <row r="413" spans="1:14" s="69" customFormat="1" ht="16.7" customHeight="1" x14ac:dyDescent="0.25">
      <c r="A413" s="89"/>
      <c r="B413" s="236"/>
      <c r="C413" s="234" t="s">
        <v>6</v>
      </c>
      <c r="D413" s="91" t="s">
        <v>2</v>
      </c>
      <c r="E413" s="8"/>
      <c r="F413" s="8"/>
      <c r="G413" s="8"/>
      <c r="H413" s="8"/>
      <c r="I413" s="8"/>
      <c r="J413" s="66"/>
      <c r="K413" s="64"/>
      <c r="L413" s="8"/>
      <c r="M413" s="68"/>
      <c r="N413" s="59"/>
    </row>
    <row r="414" spans="1:14" s="69" customFormat="1" ht="16.7" customHeight="1" x14ac:dyDescent="0.25">
      <c r="A414" s="89"/>
      <c r="B414" s="236"/>
      <c r="C414" s="234" t="s">
        <v>6</v>
      </c>
      <c r="D414" s="91" t="s">
        <v>3</v>
      </c>
      <c r="E414" s="8"/>
      <c r="F414" s="8"/>
      <c r="G414" s="8"/>
      <c r="H414" s="8"/>
      <c r="I414" s="8"/>
      <c r="J414" s="66"/>
      <c r="K414" s="64"/>
      <c r="L414" s="8"/>
      <c r="M414" s="68"/>
      <c r="N414" s="59"/>
    </row>
    <row r="415" spans="1:14" s="69" customFormat="1" ht="16.7" customHeight="1" x14ac:dyDescent="0.25">
      <c r="A415" s="89"/>
      <c r="B415" s="236"/>
      <c r="C415" s="234" t="s">
        <v>6</v>
      </c>
      <c r="D415" s="91" t="s">
        <v>4</v>
      </c>
      <c r="E415" s="8"/>
      <c r="F415" s="8"/>
      <c r="G415" s="8"/>
      <c r="H415" s="8"/>
      <c r="I415" s="8"/>
      <c r="J415" s="66"/>
      <c r="K415" s="64"/>
      <c r="L415" s="8"/>
      <c r="M415" s="68"/>
      <c r="N415" s="59"/>
    </row>
    <row r="416" spans="1:14" s="69" customFormat="1" ht="16.7" customHeight="1" x14ac:dyDescent="0.25">
      <c r="A416" s="89"/>
      <c r="B416" s="237"/>
      <c r="C416" s="234" t="s">
        <v>6</v>
      </c>
      <c r="D416" s="91" t="s">
        <v>5</v>
      </c>
      <c r="E416" s="8">
        <f>E431</f>
        <v>246821.9</v>
      </c>
      <c r="F416" s="8"/>
      <c r="G416" s="8"/>
      <c r="H416" s="8"/>
      <c r="I416" s="8"/>
      <c r="J416" s="66"/>
      <c r="K416" s="64"/>
      <c r="L416" s="8">
        <v>386100.4</v>
      </c>
      <c r="M416" s="68"/>
      <c r="N416" s="59"/>
    </row>
    <row r="417" spans="2:14" ht="16.7" customHeight="1" x14ac:dyDescent="0.25">
      <c r="B417" s="233" t="s">
        <v>54</v>
      </c>
      <c r="C417" s="234" t="s">
        <v>7</v>
      </c>
      <c r="D417" s="30" t="s">
        <v>1</v>
      </c>
      <c r="E417" s="7">
        <f t="shared" ref="E417:J417" si="94">SUM(E418:E421)</f>
        <v>56606.8</v>
      </c>
      <c r="F417" s="7">
        <v>6616.6</v>
      </c>
      <c r="G417" s="7">
        <f t="shared" si="94"/>
        <v>9990.2000000000007</v>
      </c>
      <c r="H417" s="7">
        <f t="shared" si="94"/>
        <v>9990.2000000000007</v>
      </c>
      <c r="I417" s="7">
        <f t="shared" si="94"/>
        <v>9990.2000000000007</v>
      </c>
      <c r="J417" s="65">
        <f t="shared" si="94"/>
        <v>9990.2000000000007</v>
      </c>
      <c r="K417" s="64"/>
      <c r="L417" s="7">
        <v>9990.2000000000007</v>
      </c>
      <c r="N417" s="59"/>
    </row>
    <row r="418" spans="2:14" ht="16.7" customHeight="1" x14ac:dyDescent="0.25">
      <c r="B418" s="233" t="s">
        <v>54</v>
      </c>
      <c r="C418" s="234" t="s">
        <v>7</v>
      </c>
      <c r="D418" s="91" t="s">
        <v>2</v>
      </c>
      <c r="E418" s="8">
        <f>[2]Лист4!E319</f>
        <v>56606.8</v>
      </c>
      <c r="F418" s="8">
        <v>6616.6</v>
      </c>
      <c r="G418" s="8">
        <f>[2]Лист4!G319</f>
        <v>9990.2000000000007</v>
      </c>
      <c r="H418" s="8">
        <f>[2]Лист4!H319</f>
        <v>9990.2000000000007</v>
      </c>
      <c r="I418" s="8">
        <f>[2]Лист4!I319</f>
        <v>9990.2000000000007</v>
      </c>
      <c r="J418" s="8">
        <f>[2]Лист4!J319</f>
        <v>9990.2000000000007</v>
      </c>
      <c r="K418" s="64"/>
      <c r="L418" s="8">
        <v>9990.2000000000007</v>
      </c>
      <c r="N418" s="59"/>
    </row>
    <row r="419" spans="2:14" ht="16.7" customHeight="1" x14ac:dyDescent="0.25">
      <c r="B419" s="233" t="s">
        <v>54</v>
      </c>
      <c r="C419" s="234" t="s">
        <v>7</v>
      </c>
      <c r="D419" s="91" t="s">
        <v>3</v>
      </c>
      <c r="E419" s="8"/>
      <c r="F419" s="8"/>
      <c r="G419" s="8"/>
      <c r="H419" s="8"/>
      <c r="I419" s="8"/>
      <c r="J419" s="66"/>
      <c r="K419" s="64"/>
      <c r="L419" s="8"/>
      <c r="N419" s="59"/>
    </row>
    <row r="420" spans="2:14" ht="16.7" customHeight="1" x14ac:dyDescent="0.25">
      <c r="B420" s="233" t="s">
        <v>54</v>
      </c>
      <c r="C420" s="234" t="s">
        <v>7</v>
      </c>
      <c r="D420" s="91" t="s">
        <v>4</v>
      </c>
      <c r="E420" s="8"/>
      <c r="F420" s="8"/>
      <c r="G420" s="8"/>
      <c r="H420" s="8"/>
      <c r="I420" s="8"/>
      <c r="J420" s="66"/>
      <c r="K420" s="64"/>
      <c r="L420" s="8"/>
      <c r="N420" s="59"/>
    </row>
    <row r="421" spans="2:14" ht="16.7" customHeight="1" x14ac:dyDescent="0.25">
      <c r="B421" s="233" t="s">
        <v>54</v>
      </c>
      <c r="C421" s="234" t="s">
        <v>7</v>
      </c>
      <c r="D421" s="91" t="s">
        <v>5</v>
      </c>
      <c r="E421" s="8"/>
      <c r="F421" s="8"/>
      <c r="G421" s="8"/>
      <c r="H421" s="8"/>
      <c r="I421" s="8"/>
      <c r="J421" s="66"/>
      <c r="K421" s="64"/>
      <c r="L421" s="8"/>
      <c r="N421" s="59"/>
    </row>
    <row r="422" spans="2:14" ht="20.100000000000001" customHeight="1" x14ac:dyDescent="0.25">
      <c r="B422" s="233" t="s">
        <v>56</v>
      </c>
      <c r="C422" s="234" t="s">
        <v>7</v>
      </c>
      <c r="D422" s="30" t="s">
        <v>1</v>
      </c>
      <c r="E422" s="7">
        <f t="shared" ref="E422:J422" si="95">SUM(E423:E426)</f>
        <v>9923.4</v>
      </c>
      <c r="F422" s="7">
        <v>18136</v>
      </c>
      <c r="G422" s="7">
        <f t="shared" si="95"/>
        <v>13296</v>
      </c>
      <c r="H422" s="7">
        <f t="shared" si="95"/>
        <v>13296</v>
      </c>
      <c r="I422" s="7">
        <f t="shared" si="95"/>
        <v>13296</v>
      </c>
      <c r="J422" s="65">
        <f t="shared" si="95"/>
        <v>13296</v>
      </c>
      <c r="K422" s="64"/>
      <c r="L422" s="7">
        <v>13296</v>
      </c>
      <c r="N422" s="59"/>
    </row>
    <row r="423" spans="2:14" ht="20.100000000000001" customHeight="1" x14ac:dyDescent="0.25">
      <c r="B423" s="233" t="s">
        <v>56</v>
      </c>
      <c r="C423" s="234" t="s">
        <v>7</v>
      </c>
      <c r="D423" s="91" t="s">
        <v>2</v>
      </c>
      <c r="E423" s="8">
        <f>[2]Лист4!E323</f>
        <v>9923.4</v>
      </c>
      <c r="F423" s="8">
        <v>18136</v>
      </c>
      <c r="G423" s="8">
        <f>[2]Лист4!G323</f>
        <v>13296</v>
      </c>
      <c r="H423" s="8">
        <f>[2]Лист4!H323</f>
        <v>13296</v>
      </c>
      <c r="I423" s="8">
        <f>[2]Лист4!I323</f>
        <v>13296</v>
      </c>
      <c r="J423" s="8">
        <f>[2]Лист4!J323</f>
        <v>13296</v>
      </c>
      <c r="K423" s="64"/>
      <c r="L423" s="8">
        <v>13296</v>
      </c>
      <c r="N423" s="59"/>
    </row>
    <row r="424" spans="2:14" ht="20.100000000000001" customHeight="1" x14ac:dyDescent="0.25">
      <c r="B424" s="233" t="s">
        <v>56</v>
      </c>
      <c r="C424" s="234" t="s">
        <v>7</v>
      </c>
      <c r="D424" s="91" t="s">
        <v>3</v>
      </c>
      <c r="E424" s="8"/>
      <c r="F424" s="8"/>
      <c r="G424" s="8"/>
      <c r="H424" s="8"/>
      <c r="I424" s="8"/>
      <c r="J424" s="66"/>
      <c r="K424" s="64"/>
      <c r="L424" s="8"/>
      <c r="N424" s="59"/>
    </row>
    <row r="425" spans="2:14" ht="20.100000000000001" customHeight="1" x14ac:dyDescent="0.25">
      <c r="B425" s="233" t="s">
        <v>56</v>
      </c>
      <c r="C425" s="234" t="s">
        <v>7</v>
      </c>
      <c r="D425" s="91" t="s">
        <v>4</v>
      </c>
      <c r="E425" s="8"/>
      <c r="F425" s="8"/>
      <c r="G425" s="8"/>
      <c r="H425" s="8"/>
      <c r="I425" s="8"/>
      <c r="J425" s="66"/>
      <c r="K425" s="64"/>
      <c r="L425" s="8"/>
      <c r="N425" s="59"/>
    </row>
    <row r="426" spans="2:14" ht="20.100000000000001" customHeight="1" x14ac:dyDescent="0.25">
      <c r="B426" s="233" t="s">
        <v>56</v>
      </c>
      <c r="C426" s="234" t="s">
        <v>7</v>
      </c>
      <c r="D426" s="91" t="s">
        <v>5</v>
      </c>
      <c r="E426" s="8"/>
      <c r="F426" s="8"/>
      <c r="G426" s="8"/>
      <c r="H426" s="8"/>
      <c r="I426" s="8"/>
      <c r="J426" s="66"/>
      <c r="K426" s="64"/>
      <c r="L426" s="8"/>
      <c r="N426" s="59"/>
    </row>
    <row r="427" spans="2:14" ht="20.100000000000001" customHeight="1" x14ac:dyDescent="0.25">
      <c r="B427" s="233" t="s">
        <v>413</v>
      </c>
      <c r="C427" s="234" t="s">
        <v>6</v>
      </c>
      <c r="D427" s="30" t="s">
        <v>1</v>
      </c>
      <c r="E427" s="7">
        <f>SUM(E428:E431)</f>
        <v>246821.9</v>
      </c>
      <c r="F427" s="7"/>
      <c r="G427" s="7"/>
      <c r="H427" s="7"/>
      <c r="I427" s="7"/>
      <c r="J427" s="7"/>
      <c r="K427" s="64"/>
      <c r="L427" s="7"/>
      <c r="N427" s="59"/>
    </row>
    <row r="428" spans="2:14" ht="20.100000000000001" customHeight="1" x14ac:dyDescent="0.25">
      <c r="B428" s="233"/>
      <c r="C428" s="234" t="s">
        <v>6</v>
      </c>
      <c r="D428" s="91" t="s">
        <v>2</v>
      </c>
      <c r="E428" s="8"/>
      <c r="F428" s="8"/>
      <c r="G428" s="8"/>
      <c r="H428" s="8"/>
      <c r="I428" s="8"/>
      <c r="J428" s="8"/>
      <c r="K428" s="64"/>
      <c r="L428" s="8"/>
      <c r="N428" s="59"/>
    </row>
    <row r="429" spans="2:14" ht="20.100000000000001" customHeight="1" x14ac:dyDescent="0.25">
      <c r="B429" s="233"/>
      <c r="C429" s="234" t="s">
        <v>6</v>
      </c>
      <c r="D429" s="91" t="s">
        <v>3</v>
      </c>
      <c r="E429" s="8"/>
      <c r="F429" s="8"/>
      <c r="G429" s="8"/>
      <c r="H429" s="8"/>
      <c r="I429" s="8"/>
      <c r="J429" s="8"/>
      <c r="K429" s="64"/>
      <c r="L429" s="8"/>
      <c r="N429" s="59"/>
    </row>
    <row r="430" spans="2:14" ht="20.100000000000001" customHeight="1" x14ac:dyDescent="0.25">
      <c r="B430" s="233"/>
      <c r="C430" s="234" t="s">
        <v>6</v>
      </c>
      <c r="D430" s="91" t="s">
        <v>4</v>
      </c>
      <c r="E430" s="8"/>
      <c r="F430" s="8"/>
      <c r="G430" s="8"/>
      <c r="H430" s="8"/>
      <c r="I430" s="8"/>
      <c r="J430" s="8"/>
      <c r="K430" s="64"/>
      <c r="L430" s="8"/>
      <c r="N430" s="59"/>
    </row>
    <row r="431" spans="2:14" ht="20.100000000000001" customHeight="1" x14ac:dyDescent="0.25">
      <c r="B431" s="233"/>
      <c r="C431" s="234" t="s">
        <v>6</v>
      </c>
      <c r="D431" s="91" t="s">
        <v>5</v>
      </c>
      <c r="E431" s="8">
        <v>246821.9</v>
      </c>
      <c r="F431" s="95"/>
      <c r="G431" s="8"/>
      <c r="H431" s="8"/>
      <c r="I431" s="8"/>
      <c r="J431" s="8"/>
      <c r="K431" s="64"/>
      <c r="L431" s="95"/>
      <c r="N431" s="59"/>
    </row>
    <row r="432" spans="2:14" ht="20.100000000000001" customHeight="1" x14ac:dyDescent="0.25">
      <c r="B432" s="235" t="s">
        <v>487</v>
      </c>
      <c r="C432" s="234" t="s">
        <v>6</v>
      </c>
      <c r="D432" s="30" t="s">
        <v>1</v>
      </c>
      <c r="E432" s="8"/>
      <c r="F432" s="7"/>
      <c r="G432" s="8"/>
      <c r="H432" s="8"/>
      <c r="I432" s="8"/>
      <c r="J432" s="66"/>
      <c r="K432" s="64"/>
      <c r="L432" s="7">
        <v>386100.4</v>
      </c>
      <c r="N432" s="59"/>
    </row>
    <row r="433" spans="1:14" ht="20.100000000000001" customHeight="1" x14ac:dyDescent="0.25">
      <c r="B433" s="236"/>
      <c r="C433" s="234" t="s">
        <v>6</v>
      </c>
      <c r="D433" s="91" t="s">
        <v>2</v>
      </c>
      <c r="E433" s="8"/>
      <c r="F433" s="8"/>
      <c r="G433" s="8"/>
      <c r="H433" s="8"/>
      <c r="I433" s="8"/>
      <c r="J433" s="66"/>
      <c r="K433" s="64"/>
      <c r="L433" s="8"/>
      <c r="N433" s="59"/>
    </row>
    <row r="434" spans="1:14" ht="20.100000000000001" customHeight="1" x14ac:dyDescent="0.25">
      <c r="B434" s="236"/>
      <c r="C434" s="234" t="s">
        <v>6</v>
      </c>
      <c r="D434" s="91" t="s">
        <v>3</v>
      </c>
      <c r="E434" s="8"/>
      <c r="F434" s="8"/>
      <c r="G434" s="8"/>
      <c r="H434" s="8"/>
      <c r="I434" s="8"/>
      <c r="J434" s="66"/>
      <c r="K434" s="64"/>
      <c r="L434" s="8"/>
      <c r="N434" s="59"/>
    </row>
    <row r="435" spans="1:14" ht="20.100000000000001" customHeight="1" x14ac:dyDescent="0.25">
      <c r="B435" s="236"/>
      <c r="C435" s="234" t="s">
        <v>6</v>
      </c>
      <c r="D435" s="91" t="s">
        <v>4</v>
      </c>
      <c r="E435" s="8"/>
      <c r="F435" s="8"/>
      <c r="G435" s="8"/>
      <c r="H435" s="8"/>
      <c r="I435" s="8"/>
      <c r="J435" s="66"/>
      <c r="K435" s="64"/>
      <c r="L435" s="8"/>
      <c r="N435" s="59"/>
    </row>
    <row r="436" spans="1:14" ht="20.100000000000001" customHeight="1" x14ac:dyDescent="0.25">
      <c r="B436" s="237"/>
      <c r="C436" s="234" t="s">
        <v>6</v>
      </c>
      <c r="D436" s="91" t="s">
        <v>5</v>
      </c>
      <c r="E436" s="8"/>
      <c r="F436" s="8"/>
      <c r="G436" s="8"/>
      <c r="H436" s="8"/>
      <c r="I436" s="8"/>
      <c r="J436" s="66"/>
      <c r="K436" s="64"/>
      <c r="L436" s="8">
        <v>386100.4</v>
      </c>
      <c r="N436" s="59"/>
    </row>
    <row r="437" spans="1:14" ht="24" customHeight="1" x14ac:dyDescent="0.25">
      <c r="B437" s="249" t="s">
        <v>57</v>
      </c>
      <c r="C437" s="241" t="s">
        <v>0</v>
      </c>
      <c r="D437" s="29" t="s">
        <v>1</v>
      </c>
      <c r="E437" s="7">
        <f t="shared" ref="E437:J437" si="96">SUM(E438:E441)</f>
        <v>283004.3</v>
      </c>
      <c r="F437" s="7">
        <v>237368.2</v>
      </c>
      <c r="G437" s="7">
        <f t="shared" si="96"/>
        <v>268766.8</v>
      </c>
      <c r="H437" s="7">
        <f t="shared" si="96"/>
        <v>302933.40000000002</v>
      </c>
      <c r="I437" s="7">
        <f t="shared" si="96"/>
        <v>49483.199999999997</v>
      </c>
      <c r="J437" s="65">
        <f t="shared" si="96"/>
        <v>49483.199999999997</v>
      </c>
      <c r="K437" s="64"/>
      <c r="L437" s="7">
        <v>833625.3</v>
      </c>
      <c r="N437" s="59"/>
    </row>
    <row r="438" spans="1:14" ht="16.7" customHeight="1" x14ac:dyDescent="0.25">
      <c r="B438" s="233" t="s">
        <v>57</v>
      </c>
      <c r="C438" s="234" t="s">
        <v>0</v>
      </c>
      <c r="D438" s="91" t="s">
        <v>2</v>
      </c>
      <c r="E438" s="8">
        <f t="shared" ref="E438:J438" si="97">E443</f>
        <v>62380.3</v>
      </c>
      <c r="F438" s="8">
        <v>49880.7</v>
      </c>
      <c r="G438" s="8">
        <f t="shared" si="97"/>
        <v>60447.399999999994</v>
      </c>
      <c r="H438" s="8">
        <f t="shared" si="97"/>
        <v>60447.399999999994</v>
      </c>
      <c r="I438" s="8">
        <f t="shared" si="97"/>
        <v>49483.199999999997</v>
      </c>
      <c r="J438" s="66">
        <f t="shared" si="97"/>
        <v>49483.199999999997</v>
      </c>
      <c r="K438" s="64"/>
      <c r="L438" s="8">
        <v>88690.299999999988</v>
      </c>
      <c r="N438" s="59"/>
    </row>
    <row r="439" spans="1:14" ht="16.7" customHeight="1" x14ac:dyDescent="0.25">
      <c r="B439" s="233" t="s">
        <v>57</v>
      </c>
      <c r="C439" s="234" t="s">
        <v>0</v>
      </c>
      <c r="D439" s="91" t="s">
        <v>3</v>
      </c>
      <c r="E439" s="8">
        <f>E444</f>
        <v>220624</v>
      </c>
      <c r="F439" s="8">
        <v>187487.5</v>
      </c>
      <c r="G439" s="8">
        <f>G444</f>
        <v>208319.4</v>
      </c>
      <c r="H439" s="8">
        <f>H444</f>
        <v>242486</v>
      </c>
      <c r="I439" s="8"/>
      <c r="J439" s="66"/>
      <c r="K439" s="64"/>
      <c r="L439" s="8">
        <v>744935</v>
      </c>
      <c r="N439" s="59"/>
    </row>
    <row r="440" spans="1:14" ht="16.7" customHeight="1" x14ac:dyDescent="0.25">
      <c r="B440" s="233" t="s">
        <v>57</v>
      </c>
      <c r="C440" s="234" t="s">
        <v>0</v>
      </c>
      <c r="D440" s="91" t="s">
        <v>4</v>
      </c>
      <c r="E440" s="8"/>
      <c r="F440" s="8"/>
      <c r="G440" s="8"/>
      <c r="H440" s="8"/>
      <c r="I440" s="8"/>
      <c r="J440" s="66"/>
      <c r="K440" s="64"/>
      <c r="L440" s="8"/>
      <c r="N440" s="59"/>
    </row>
    <row r="441" spans="1:14" ht="16.7" customHeight="1" x14ac:dyDescent="0.25">
      <c r="B441" s="233" t="s">
        <v>57</v>
      </c>
      <c r="C441" s="234" t="s">
        <v>0</v>
      </c>
      <c r="D441" s="91" t="s">
        <v>5</v>
      </c>
      <c r="E441" s="8"/>
      <c r="F441" s="8"/>
      <c r="G441" s="8"/>
      <c r="H441" s="8"/>
      <c r="I441" s="8"/>
      <c r="J441" s="66"/>
      <c r="K441" s="64"/>
      <c r="L441" s="8"/>
      <c r="N441" s="59"/>
    </row>
    <row r="442" spans="1:14" ht="16.7" customHeight="1" x14ac:dyDescent="0.25">
      <c r="B442" s="233" t="s">
        <v>57</v>
      </c>
      <c r="C442" s="234" t="s">
        <v>7</v>
      </c>
      <c r="D442" s="30" t="s">
        <v>1</v>
      </c>
      <c r="E442" s="7">
        <f t="shared" ref="E442:J442" si="98">SUM(E443:E446)</f>
        <v>283004.3</v>
      </c>
      <c r="F442" s="7">
        <v>237368.2</v>
      </c>
      <c r="G442" s="7">
        <f>SUM(G443:G446)</f>
        <v>268766.8</v>
      </c>
      <c r="H442" s="7">
        <f t="shared" si="98"/>
        <v>302933.40000000002</v>
      </c>
      <c r="I442" s="7">
        <f t="shared" si="98"/>
        <v>49483.199999999997</v>
      </c>
      <c r="J442" s="65">
        <f t="shared" si="98"/>
        <v>49483.199999999997</v>
      </c>
      <c r="K442" s="64"/>
      <c r="L442" s="7">
        <v>833625.3</v>
      </c>
      <c r="N442" s="59"/>
    </row>
    <row r="443" spans="1:14" ht="16.7" customHeight="1" x14ac:dyDescent="0.25">
      <c r="B443" s="233" t="s">
        <v>57</v>
      </c>
      <c r="C443" s="234" t="s">
        <v>7</v>
      </c>
      <c r="D443" s="91" t="s">
        <v>2</v>
      </c>
      <c r="E443" s="8">
        <f>E448+E463</f>
        <v>62380.3</v>
      </c>
      <c r="F443" s="8">
        <v>49880.7</v>
      </c>
      <c r="G443" s="8">
        <f t="shared" ref="G443:J443" si="99">G448+G463</f>
        <v>60447.399999999994</v>
      </c>
      <c r="H443" s="8">
        <f t="shared" si="99"/>
        <v>60447.399999999994</v>
      </c>
      <c r="I443" s="8">
        <f t="shared" si="99"/>
        <v>49483.199999999997</v>
      </c>
      <c r="J443" s="66">
        <f t="shared" si="99"/>
        <v>49483.199999999997</v>
      </c>
      <c r="K443" s="64"/>
      <c r="L443" s="8">
        <v>88690.299999999988</v>
      </c>
      <c r="N443" s="59"/>
    </row>
    <row r="444" spans="1:14" ht="16.7" customHeight="1" x14ac:dyDescent="0.25">
      <c r="B444" s="233" t="s">
        <v>57</v>
      </c>
      <c r="C444" s="234" t="s">
        <v>7</v>
      </c>
      <c r="D444" s="91" t="s">
        <v>3</v>
      </c>
      <c r="E444" s="8">
        <f>E449+E464</f>
        <v>220624</v>
      </c>
      <c r="F444" s="8">
        <v>187487.5</v>
      </c>
      <c r="G444" s="8">
        <f>G449+G464</f>
        <v>208319.4</v>
      </c>
      <c r="H444" s="8">
        <f>H449+H464</f>
        <v>242486</v>
      </c>
      <c r="I444" s="8"/>
      <c r="J444" s="66"/>
      <c r="K444" s="64"/>
      <c r="L444" s="8">
        <v>744935</v>
      </c>
      <c r="N444" s="59"/>
    </row>
    <row r="445" spans="1:14" ht="16.7" customHeight="1" x14ac:dyDescent="0.25">
      <c r="B445" s="233" t="s">
        <v>57</v>
      </c>
      <c r="C445" s="234" t="s">
        <v>7</v>
      </c>
      <c r="D445" s="91" t="s">
        <v>4</v>
      </c>
      <c r="E445" s="8"/>
      <c r="F445" s="8"/>
      <c r="G445" s="8"/>
      <c r="H445" s="8"/>
      <c r="I445" s="8"/>
      <c r="J445" s="66"/>
      <c r="K445" s="64"/>
      <c r="L445" s="8"/>
      <c r="N445" s="59"/>
    </row>
    <row r="446" spans="1:14" ht="18" customHeight="1" x14ac:dyDescent="0.25">
      <c r="B446" s="233" t="s">
        <v>57</v>
      </c>
      <c r="C446" s="234" t="s">
        <v>7</v>
      </c>
      <c r="D446" s="91" t="s">
        <v>5</v>
      </c>
      <c r="E446" s="8"/>
      <c r="F446" s="8"/>
      <c r="G446" s="8"/>
      <c r="H446" s="8"/>
      <c r="I446" s="8"/>
      <c r="J446" s="66"/>
      <c r="K446" s="64"/>
      <c r="L446" s="8"/>
      <c r="N446" s="59"/>
    </row>
    <row r="447" spans="1:14" s="69" customFormat="1" ht="16.7" customHeight="1" x14ac:dyDescent="0.25">
      <c r="A447" s="89"/>
      <c r="B447" s="233" t="s">
        <v>58</v>
      </c>
      <c r="C447" s="234" t="s">
        <v>7</v>
      </c>
      <c r="D447" s="30" t="s">
        <v>1</v>
      </c>
      <c r="E447" s="7">
        <f t="shared" ref="E447:J447" si="100">SUM(E448:E451)</f>
        <v>50768.5</v>
      </c>
      <c r="F447" s="7">
        <v>42060.7</v>
      </c>
      <c r="G447" s="7">
        <f t="shared" si="100"/>
        <v>49483.199999999997</v>
      </c>
      <c r="H447" s="7">
        <f t="shared" si="100"/>
        <v>49483.199999999997</v>
      </c>
      <c r="I447" s="7">
        <f t="shared" si="100"/>
        <v>49483.199999999997</v>
      </c>
      <c r="J447" s="65">
        <f t="shared" si="100"/>
        <v>49483.199999999997</v>
      </c>
      <c r="K447" s="64"/>
      <c r="L447" s="7">
        <v>49483.199999999997</v>
      </c>
      <c r="M447" s="68"/>
      <c r="N447" s="59"/>
    </row>
    <row r="448" spans="1:14" s="69" customFormat="1" ht="16.7" customHeight="1" x14ac:dyDescent="0.25">
      <c r="A448" s="89"/>
      <c r="B448" s="233" t="s">
        <v>58</v>
      </c>
      <c r="C448" s="234" t="s">
        <v>7</v>
      </c>
      <c r="D448" s="91" t="s">
        <v>2</v>
      </c>
      <c r="E448" s="8">
        <f t="shared" ref="E448:J448" si="101">E453+E458</f>
        <v>50768.5</v>
      </c>
      <c r="F448" s="8">
        <v>42060.7</v>
      </c>
      <c r="G448" s="8">
        <f t="shared" si="101"/>
        <v>49483.199999999997</v>
      </c>
      <c r="H448" s="8">
        <f t="shared" si="101"/>
        <v>49483.199999999997</v>
      </c>
      <c r="I448" s="8">
        <f t="shared" si="101"/>
        <v>49483.199999999997</v>
      </c>
      <c r="J448" s="66">
        <f t="shared" si="101"/>
        <v>49483.199999999997</v>
      </c>
      <c r="K448" s="64"/>
      <c r="L448" s="8">
        <v>49483.199999999997</v>
      </c>
      <c r="M448" s="68"/>
      <c r="N448" s="59"/>
    </row>
    <row r="449" spans="1:14" s="69" customFormat="1" ht="16.7" customHeight="1" x14ac:dyDescent="0.25">
      <c r="A449" s="89"/>
      <c r="B449" s="233" t="s">
        <v>58</v>
      </c>
      <c r="C449" s="234" t="s">
        <v>7</v>
      </c>
      <c r="D449" s="91" t="s">
        <v>3</v>
      </c>
      <c r="E449" s="8"/>
      <c r="F449" s="8"/>
      <c r="G449" s="8"/>
      <c r="H449" s="8"/>
      <c r="I449" s="8"/>
      <c r="J449" s="66"/>
      <c r="K449" s="64"/>
      <c r="L449" s="8"/>
      <c r="M449" s="68"/>
      <c r="N449" s="59"/>
    </row>
    <row r="450" spans="1:14" s="69" customFormat="1" ht="16.7" customHeight="1" x14ac:dyDescent="0.25">
      <c r="A450" s="89"/>
      <c r="B450" s="233" t="s">
        <v>58</v>
      </c>
      <c r="C450" s="234" t="s">
        <v>7</v>
      </c>
      <c r="D450" s="91" t="s">
        <v>4</v>
      </c>
      <c r="E450" s="8"/>
      <c r="F450" s="8"/>
      <c r="G450" s="8"/>
      <c r="H450" s="8"/>
      <c r="I450" s="8"/>
      <c r="J450" s="66"/>
      <c r="K450" s="64"/>
      <c r="L450" s="8"/>
      <c r="M450" s="68"/>
      <c r="N450" s="59"/>
    </row>
    <row r="451" spans="1:14" s="69" customFormat="1" ht="16.7" customHeight="1" x14ac:dyDescent="0.25">
      <c r="A451" s="89"/>
      <c r="B451" s="233" t="s">
        <v>58</v>
      </c>
      <c r="C451" s="234" t="s">
        <v>7</v>
      </c>
      <c r="D451" s="91" t="s">
        <v>5</v>
      </c>
      <c r="E451" s="8"/>
      <c r="F451" s="8"/>
      <c r="G451" s="8"/>
      <c r="H451" s="8"/>
      <c r="I451" s="8"/>
      <c r="J451" s="66"/>
      <c r="K451" s="64"/>
      <c r="L451" s="8"/>
      <c r="M451" s="68"/>
      <c r="N451" s="59"/>
    </row>
    <row r="452" spans="1:14" ht="26.85" customHeight="1" collapsed="1" x14ac:dyDescent="0.25">
      <c r="B452" s="233" t="s">
        <v>414</v>
      </c>
      <c r="C452" s="234" t="s">
        <v>7</v>
      </c>
      <c r="D452" s="30" t="s">
        <v>1</v>
      </c>
      <c r="E452" s="7">
        <f t="shared" ref="E452:J452" si="102">SUM(E453:E456)</f>
        <v>33651.9</v>
      </c>
      <c r="F452" s="7">
        <v>28604.1</v>
      </c>
      <c r="G452" s="7">
        <f t="shared" si="102"/>
        <v>33651.9</v>
      </c>
      <c r="H452" s="7">
        <f t="shared" si="102"/>
        <v>33651.9</v>
      </c>
      <c r="I452" s="7">
        <f t="shared" si="102"/>
        <v>33651.9</v>
      </c>
      <c r="J452" s="65">
        <f t="shared" si="102"/>
        <v>33651.9</v>
      </c>
      <c r="K452" s="64"/>
      <c r="L452" s="7">
        <v>33651.9</v>
      </c>
      <c r="N452" s="59"/>
    </row>
    <row r="453" spans="1:14" ht="26.85" customHeight="1" x14ac:dyDescent="0.25">
      <c r="B453" s="233"/>
      <c r="C453" s="234" t="s">
        <v>7</v>
      </c>
      <c r="D453" s="91" t="s">
        <v>2</v>
      </c>
      <c r="E453" s="8">
        <f>[2]Лист4!E339</f>
        <v>33651.9</v>
      </c>
      <c r="F453" s="8">
        <v>28604.1</v>
      </c>
      <c r="G453" s="8">
        <f>[2]Лист4!G339</f>
        <v>33651.9</v>
      </c>
      <c r="H453" s="8">
        <f>[2]Лист4!H339</f>
        <v>33651.9</v>
      </c>
      <c r="I453" s="8">
        <f>[2]Лист4!I339</f>
        <v>33651.9</v>
      </c>
      <c r="J453" s="8">
        <f>[2]Лист4!J339</f>
        <v>33651.9</v>
      </c>
      <c r="K453" s="64"/>
      <c r="L453" s="8">
        <v>33651.9</v>
      </c>
      <c r="N453" s="59"/>
    </row>
    <row r="454" spans="1:14" ht="16.5" customHeight="1" x14ac:dyDescent="0.25">
      <c r="B454" s="233"/>
      <c r="C454" s="234" t="s">
        <v>7</v>
      </c>
      <c r="D454" s="91" t="s">
        <v>3</v>
      </c>
      <c r="E454" s="8"/>
      <c r="F454" s="8"/>
      <c r="G454" s="8"/>
      <c r="H454" s="8"/>
      <c r="I454" s="8"/>
      <c r="J454" s="66"/>
      <c r="K454" s="64"/>
      <c r="L454" s="8"/>
      <c r="N454" s="59"/>
    </row>
    <row r="455" spans="1:14" x14ac:dyDescent="0.25">
      <c r="B455" s="233"/>
      <c r="C455" s="234" t="s">
        <v>7</v>
      </c>
      <c r="D455" s="91" t="s">
        <v>4</v>
      </c>
      <c r="E455" s="8"/>
      <c r="F455" s="8"/>
      <c r="G455" s="8"/>
      <c r="H455" s="8"/>
      <c r="I455" s="8"/>
      <c r="J455" s="66"/>
      <c r="K455" s="64"/>
      <c r="L455" s="8"/>
      <c r="N455" s="59"/>
    </row>
    <row r="456" spans="1:14" x14ac:dyDescent="0.25">
      <c r="B456" s="233"/>
      <c r="C456" s="234" t="s">
        <v>7</v>
      </c>
      <c r="D456" s="91" t="s">
        <v>5</v>
      </c>
      <c r="E456" s="8"/>
      <c r="F456" s="8"/>
      <c r="G456" s="8"/>
      <c r="H456" s="8"/>
      <c r="I456" s="8"/>
      <c r="J456" s="66"/>
      <c r="K456" s="64"/>
      <c r="L456" s="8"/>
      <c r="N456" s="59"/>
    </row>
    <row r="457" spans="1:14" ht="16.7" customHeight="1" x14ac:dyDescent="0.25">
      <c r="B457" s="233" t="s">
        <v>59</v>
      </c>
      <c r="C457" s="234" t="s">
        <v>7</v>
      </c>
      <c r="D457" s="30" t="s">
        <v>1</v>
      </c>
      <c r="E457" s="7">
        <f t="shared" ref="E457:J457" si="103">SUM(E458:E461)</f>
        <v>17116.599999999999</v>
      </c>
      <c r="F457" s="7">
        <v>13456.6</v>
      </c>
      <c r="G457" s="7">
        <f t="shared" si="103"/>
        <v>15831.3</v>
      </c>
      <c r="H457" s="7">
        <f t="shared" si="103"/>
        <v>15831.3</v>
      </c>
      <c r="I457" s="7">
        <f t="shared" si="103"/>
        <v>15831.3</v>
      </c>
      <c r="J457" s="65">
        <f t="shared" si="103"/>
        <v>15831.3</v>
      </c>
      <c r="K457" s="64"/>
      <c r="L457" s="7">
        <v>15831.3</v>
      </c>
      <c r="N457" s="59"/>
    </row>
    <row r="458" spans="1:14" ht="16.7" customHeight="1" x14ac:dyDescent="0.25">
      <c r="B458" s="233" t="s">
        <v>59</v>
      </c>
      <c r="C458" s="234" t="s">
        <v>7</v>
      </c>
      <c r="D458" s="91" t="s">
        <v>2</v>
      </c>
      <c r="E458" s="8">
        <f>[2]Лист4!E343</f>
        <v>17116.599999999999</v>
      </c>
      <c r="F458" s="8">
        <v>13456.6</v>
      </c>
      <c r="G458" s="8">
        <f>[2]Лист4!G343</f>
        <v>15831.3</v>
      </c>
      <c r="H458" s="8">
        <f>[2]Лист4!H343</f>
        <v>15831.3</v>
      </c>
      <c r="I458" s="8">
        <f>[2]Лист4!I343</f>
        <v>15831.3</v>
      </c>
      <c r="J458" s="8">
        <f>[2]Лист4!J343</f>
        <v>15831.3</v>
      </c>
      <c r="K458" s="64"/>
      <c r="L458" s="8">
        <v>15831.3</v>
      </c>
      <c r="N458" s="59"/>
    </row>
    <row r="459" spans="1:14" ht="16.7" customHeight="1" x14ac:dyDescent="0.25">
      <c r="B459" s="233" t="s">
        <v>59</v>
      </c>
      <c r="C459" s="234" t="s">
        <v>7</v>
      </c>
      <c r="D459" s="91" t="s">
        <v>3</v>
      </c>
      <c r="E459" s="8"/>
      <c r="F459" s="8"/>
      <c r="G459" s="8"/>
      <c r="H459" s="8"/>
      <c r="I459" s="8"/>
      <c r="J459" s="66"/>
      <c r="K459" s="64"/>
      <c r="L459" s="8"/>
      <c r="N459" s="59"/>
    </row>
    <row r="460" spans="1:14" ht="16.7" customHeight="1" x14ac:dyDescent="0.25">
      <c r="B460" s="233" t="s">
        <v>59</v>
      </c>
      <c r="C460" s="234" t="s">
        <v>7</v>
      </c>
      <c r="D460" s="91" t="s">
        <v>4</v>
      </c>
      <c r="E460" s="8"/>
      <c r="F460" s="8"/>
      <c r="G460" s="8"/>
      <c r="H460" s="8"/>
      <c r="I460" s="8"/>
      <c r="J460" s="66"/>
      <c r="K460" s="64"/>
      <c r="L460" s="8"/>
      <c r="N460" s="59"/>
    </row>
    <row r="461" spans="1:14" ht="16.7" customHeight="1" x14ac:dyDescent="0.25">
      <c r="B461" s="233" t="s">
        <v>59</v>
      </c>
      <c r="C461" s="234" t="s">
        <v>7</v>
      </c>
      <c r="D461" s="91" t="s">
        <v>5</v>
      </c>
      <c r="E461" s="8"/>
      <c r="F461" s="8"/>
      <c r="G461" s="8"/>
      <c r="H461" s="8"/>
      <c r="I461" s="8"/>
      <c r="J461" s="66"/>
      <c r="K461" s="64"/>
      <c r="L461" s="8"/>
      <c r="N461" s="59"/>
    </row>
    <row r="462" spans="1:14" s="69" customFormat="1" ht="16.7" customHeight="1" x14ac:dyDescent="0.25">
      <c r="A462" s="89"/>
      <c r="B462" s="233" t="s">
        <v>277</v>
      </c>
      <c r="C462" s="234" t="s">
        <v>7</v>
      </c>
      <c r="D462" s="30" t="s">
        <v>1</v>
      </c>
      <c r="E462" s="7">
        <f>SUM(E463:E466)</f>
        <v>232235.8</v>
      </c>
      <c r="F462" s="7">
        <v>195307.5</v>
      </c>
      <c r="G462" s="7">
        <f>SUM(G463:G466)</f>
        <v>219283.6</v>
      </c>
      <c r="H462" s="7">
        <f>SUM(H463:H466)</f>
        <v>253450.2</v>
      </c>
      <c r="I462" s="7"/>
      <c r="J462" s="65"/>
      <c r="K462" s="64"/>
      <c r="L462" s="7">
        <v>784142.1</v>
      </c>
      <c r="M462" s="68"/>
      <c r="N462" s="59"/>
    </row>
    <row r="463" spans="1:14" s="69" customFormat="1" ht="16.7" customHeight="1" x14ac:dyDescent="0.25">
      <c r="A463" s="89"/>
      <c r="B463" s="233"/>
      <c r="C463" s="234" t="s">
        <v>7</v>
      </c>
      <c r="D463" s="91" t="s">
        <v>2</v>
      </c>
      <c r="E463" s="8">
        <f>E468</f>
        <v>11611.8</v>
      </c>
      <c r="F463" s="8">
        <v>7820</v>
      </c>
      <c r="G463" s="8">
        <f t="shared" ref="G463:H464" si="104">G468</f>
        <v>10964.2</v>
      </c>
      <c r="H463" s="8">
        <f t="shared" si="104"/>
        <v>10964.2</v>
      </c>
      <c r="I463" s="8"/>
      <c r="J463" s="66"/>
      <c r="K463" s="64"/>
      <c r="L463" s="8">
        <v>39207.1</v>
      </c>
      <c r="M463" s="68"/>
      <c r="N463" s="59"/>
    </row>
    <row r="464" spans="1:14" s="69" customFormat="1" ht="16.7" customHeight="1" x14ac:dyDescent="0.25">
      <c r="A464" s="89"/>
      <c r="B464" s="233"/>
      <c r="C464" s="234" t="s">
        <v>7</v>
      </c>
      <c r="D464" s="91" t="s">
        <v>3</v>
      </c>
      <c r="E464" s="8">
        <f>E469</f>
        <v>220624</v>
      </c>
      <c r="F464" s="8">
        <v>187487.5</v>
      </c>
      <c r="G464" s="8">
        <f t="shared" si="104"/>
        <v>208319.4</v>
      </c>
      <c r="H464" s="8">
        <f t="shared" si="104"/>
        <v>242486</v>
      </c>
      <c r="I464" s="8"/>
      <c r="J464" s="66"/>
      <c r="K464" s="64"/>
      <c r="L464" s="8">
        <v>744935</v>
      </c>
      <c r="M464" s="68"/>
      <c r="N464" s="59"/>
    </row>
    <row r="465" spans="1:14" s="69" customFormat="1" ht="16.7" customHeight="1" x14ac:dyDescent="0.25">
      <c r="A465" s="89"/>
      <c r="B465" s="233"/>
      <c r="C465" s="234" t="s">
        <v>7</v>
      </c>
      <c r="D465" s="91" t="s">
        <v>4</v>
      </c>
      <c r="E465" s="8"/>
      <c r="F465" s="8"/>
      <c r="G465" s="8"/>
      <c r="H465" s="8"/>
      <c r="I465" s="8"/>
      <c r="J465" s="66"/>
      <c r="K465" s="64"/>
      <c r="L465" s="8"/>
      <c r="M465" s="68"/>
      <c r="N465" s="59"/>
    </row>
    <row r="466" spans="1:14" s="69" customFormat="1" ht="16.5" customHeight="1" x14ac:dyDescent="0.25">
      <c r="A466" s="89"/>
      <c r="B466" s="233"/>
      <c r="C466" s="234" t="s">
        <v>7</v>
      </c>
      <c r="D466" s="91" t="s">
        <v>5</v>
      </c>
      <c r="E466" s="8"/>
      <c r="F466" s="8"/>
      <c r="G466" s="8"/>
      <c r="H466" s="8"/>
      <c r="I466" s="8"/>
      <c r="J466" s="66"/>
      <c r="K466" s="64"/>
      <c r="L466" s="8"/>
      <c r="M466" s="68"/>
      <c r="N466" s="59"/>
    </row>
    <row r="467" spans="1:14" ht="27" customHeight="1" x14ac:dyDescent="0.25">
      <c r="B467" s="233" t="s">
        <v>415</v>
      </c>
      <c r="C467" s="234" t="s">
        <v>7</v>
      </c>
      <c r="D467" s="30" t="s">
        <v>1</v>
      </c>
      <c r="E467" s="7">
        <f>SUM(E468:E471)</f>
        <v>232235.8</v>
      </c>
      <c r="F467" s="7">
        <v>195307.5</v>
      </c>
      <c r="G467" s="7">
        <f>SUM(G468:G471)</f>
        <v>219283.6</v>
      </c>
      <c r="H467" s="7">
        <f>SUM(H468:H471)</f>
        <v>253450.2</v>
      </c>
      <c r="I467" s="7"/>
      <c r="J467" s="65"/>
      <c r="K467" s="64"/>
      <c r="L467" s="7">
        <v>784142.1</v>
      </c>
      <c r="N467" s="59"/>
    </row>
    <row r="468" spans="1:14" ht="20.25" customHeight="1" x14ac:dyDescent="0.25">
      <c r="B468" s="233"/>
      <c r="C468" s="234" t="s">
        <v>7</v>
      </c>
      <c r="D468" s="91" t="s">
        <v>2</v>
      </c>
      <c r="E468" s="8">
        <f>[2]Лист4!E347</f>
        <v>11611.8</v>
      </c>
      <c r="F468" s="8">
        <v>7820</v>
      </c>
      <c r="G468" s="8">
        <f>[2]Лист4!G347</f>
        <v>10964.2</v>
      </c>
      <c r="H468" s="8">
        <f>[2]Лист4!H347</f>
        <v>10964.2</v>
      </c>
      <c r="I468" s="8"/>
      <c r="J468" s="66"/>
      <c r="K468" s="64"/>
      <c r="L468" s="8">
        <v>39207.1</v>
      </c>
      <c r="N468" s="59"/>
    </row>
    <row r="469" spans="1:14" ht="15.75" customHeight="1" x14ac:dyDescent="0.25">
      <c r="B469" s="233"/>
      <c r="C469" s="234" t="s">
        <v>7</v>
      </c>
      <c r="D469" s="91" t="s">
        <v>3</v>
      </c>
      <c r="E469" s="8">
        <f>[2]Лист4!E352</f>
        <v>220624</v>
      </c>
      <c r="F469" s="8">
        <v>187487.5</v>
      </c>
      <c r="G469" s="8">
        <f>[2]Лист4!G352</f>
        <v>208319.4</v>
      </c>
      <c r="H469" s="8">
        <f>[2]Лист4!H352</f>
        <v>242486</v>
      </c>
      <c r="I469" s="8"/>
      <c r="J469" s="66"/>
      <c r="K469" s="64"/>
      <c r="L469" s="8">
        <v>744935</v>
      </c>
      <c r="N469" s="59"/>
    </row>
    <row r="470" spans="1:14" ht="18" customHeight="1" x14ac:dyDescent="0.25">
      <c r="B470" s="233"/>
      <c r="C470" s="234" t="s">
        <v>7</v>
      </c>
      <c r="D470" s="91" t="s">
        <v>4</v>
      </c>
      <c r="E470" s="8"/>
      <c r="F470" s="8"/>
      <c r="G470" s="8"/>
      <c r="H470" s="8"/>
      <c r="I470" s="8"/>
      <c r="J470" s="66"/>
      <c r="K470" s="64"/>
      <c r="L470" s="8"/>
      <c r="N470" s="59"/>
    </row>
    <row r="471" spans="1:14" s="71" customFormat="1" ht="15" customHeight="1" x14ac:dyDescent="0.25">
      <c r="A471" s="89"/>
      <c r="B471" s="233"/>
      <c r="C471" s="234" t="s">
        <v>7</v>
      </c>
      <c r="D471" s="91" t="s">
        <v>5</v>
      </c>
      <c r="E471" s="8"/>
      <c r="F471" s="8"/>
      <c r="G471" s="8"/>
      <c r="H471" s="8"/>
      <c r="I471" s="8"/>
      <c r="J471" s="66"/>
      <c r="K471" s="64"/>
      <c r="L471" s="8"/>
      <c r="M471" s="70"/>
      <c r="N471" s="59"/>
    </row>
    <row r="472" spans="1:14" ht="16.7" customHeight="1" x14ac:dyDescent="0.25">
      <c r="B472" s="238" t="s">
        <v>60</v>
      </c>
      <c r="C472" s="241" t="s">
        <v>0</v>
      </c>
      <c r="D472" s="29" t="s">
        <v>1</v>
      </c>
      <c r="E472" s="7">
        <f t="shared" ref="E472:J472" si="105">SUM(E473:E476)</f>
        <v>4476066</v>
      </c>
      <c r="F472" s="7">
        <v>2963894</v>
      </c>
      <c r="G472" s="7">
        <f t="shared" si="105"/>
        <v>3037974.2</v>
      </c>
      <c r="H472" s="7">
        <f t="shared" si="105"/>
        <v>2779127</v>
      </c>
      <c r="I472" s="7">
        <f t="shared" si="105"/>
        <v>1870838.8</v>
      </c>
      <c r="J472" s="65">
        <f t="shared" si="105"/>
        <v>1870838.8</v>
      </c>
      <c r="K472" s="64"/>
      <c r="L472" s="7">
        <v>5449563.2999999998</v>
      </c>
      <c r="N472" s="59"/>
    </row>
    <row r="473" spans="1:14" ht="16.7" customHeight="1" x14ac:dyDescent="0.25">
      <c r="B473" s="239"/>
      <c r="C473" s="234" t="s">
        <v>0</v>
      </c>
      <c r="D473" s="91" t="s">
        <v>2</v>
      </c>
      <c r="E473" s="8">
        <f t="shared" ref="E473:J474" si="106">E478+E483</f>
        <v>3645099.2</v>
      </c>
      <c r="F473" s="8">
        <v>2497957.2000000002</v>
      </c>
      <c r="G473" s="8">
        <f t="shared" si="106"/>
        <v>2528497.9</v>
      </c>
      <c r="H473" s="8">
        <f t="shared" si="106"/>
        <v>2099493.6</v>
      </c>
      <c r="I473" s="8">
        <f t="shared" si="106"/>
        <v>1869023.5</v>
      </c>
      <c r="J473" s="66">
        <f t="shared" si="106"/>
        <v>1869023.5</v>
      </c>
      <c r="K473" s="64"/>
      <c r="L473" s="8">
        <v>3040573.5</v>
      </c>
      <c r="M473" s="62"/>
      <c r="N473" s="59"/>
    </row>
    <row r="474" spans="1:14" ht="16.7" customHeight="1" x14ac:dyDescent="0.25">
      <c r="B474" s="239"/>
      <c r="C474" s="234" t="s">
        <v>0</v>
      </c>
      <c r="D474" s="91" t="s">
        <v>3</v>
      </c>
      <c r="E474" s="8">
        <f t="shared" si="106"/>
        <v>830966.8</v>
      </c>
      <c r="F474" s="8">
        <v>465936.8</v>
      </c>
      <c r="G474" s="8">
        <f t="shared" si="106"/>
        <v>509476.30000000005</v>
      </c>
      <c r="H474" s="8">
        <f t="shared" si="106"/>
        <v>679633.4</v>
      </c>
      <c r="I474" s="8">
        <f>I479+I484</f>
        <v>1815.3</v>
      </c>
      <c r="J474" s="66">
        <f t="shared" si="106"/>
        <v>1815.3</v>
      </c>
      <c r="K474" s="64"/>
      <c r="L474" s="8">
        <v>2383243.1</v>
      </c>
      <c r="N474" s="59"/>
    </row>
    <row r="475" spans="1:14" ht="16.7" customHeight="1" x14ac:dyDescent="0.25">
      <c r="B475" s="239"/>
      <c r="C475" s="234" t="s">
        <v>0</v>
      </c>
      <c r="D475" s="91" t="s">
        <v>4</v>
      </c>
      <c r="E475" s="8"/>
      <c r="F475" s="8"/>
      <c r="G475" s="8"/>
      <c r="H475" s="8"/>
      <c r="I475" s="8"/>
      <c r="J475" s="66"/>
      <c r="K475" s="64"/>
      <c r="L475" s="8"/>
      <c r="N475" s="59"/>
    </row>
    <row r="476" spans="1:14" ht="16.7" customHeight="1" x14ac:dyDescent="0.25">
      <c r="B476" s="239"/>
      <c r="C476" s="234" t="s">
        <v>0</v>
      </c>
      <c r="D476" s="91" t="s">
        <v>5</v>
      </c>
      <c r="E476" s="8"/>
      <c r="F476" s="8"/>
      <c r="G476" s="8"/>
      <c r="H476" s="8"/>
      <c r="I476" s="8"/>
      <c r="J476" s="66"/>
      <c r="K476" s="64"/>
      <c r="L476" s="8">
        <v>25746.7</v>
      </c>
      <c r="M476" s="62"/>
      <c r="N476" s="59"/>
    </row>
    <row r="477" spans="1:14" ht="16.7" customHeight="1" x14ac:dyDescent="0.25">
      <c r="B477" s="239"/>
      <c r="C477" s="234" t="s">
        <v>7</v>
      </c>
      <c r="D477" s="30" t="s">
        <v>1</v>
      </c>
      <c r="E477" s="7">
        <f t="shared" ref="E477:J477" si="107">SUM(E478:E481)</f>
        <v>3790503.2</v>
      </c>
      <c r="F477" s="7">
        <v>1880819.3</v>
      </c>
      <c r="G477" s="7">
        <f t="shared" si="107"/>
        <v>1916785.5</v>
      </c>
      <c r="H477" s="7">
        <f t="shared" si="107"/>
        <v>2738388.9</v>
      </c>
      <c r="I477" s="7">
        <f t="shared" si="107"/>
        <v>950838.8</v>
      </c>
      <c r="J477" s="65">
        <f t="shared" si="107"/>
        <v>950838.8</v>
      </c>
      <c r="K477" s="64"/>
      <c r="L477" s="7">
        <v>4313879</v>
      </c>
      <c r="M477" s="62"/>
      <c r="N477" s="59"/>
    </row>
    <row r="478" spans="1:14" ht="16.7" customHeight="1" x14ac:dyDescent="0.25">
      <c r="B478" s="239"/>
      <c r="C478" s="234" t="s">
        <v>7</v>
      </c>
      <c r="D478" s="91" t="s">
        <v>2</v>
      </c>
      <c r="E478" s="8">
        <f t="shared" ref="E478:J479" si="108">E493+E623+E643+E658</f>
        <v>2971619.2</v>
      </c>
      <c r="F478" s="8">
        <v>1414882.5</v>
      </c>
      <c r="G478" s="8">
        <f t="shared" si="108"/>
        <v>1407309.2</v>
      </c>
      <c r="H478" s="8">
        <f t="shared" si="108"/>
        <v>2058755.5</v>
      </c>
      <c r="I478" s="8">
        <f t="shared" si="108"/>
        <v>949023.5</v>
      </c>
      <c r="J478" s="66">
        <f t="shared" si="108"/>
        <v>949023.5</v>
      </c>
      <c r="K478" s="64"/>
      <c r="L478" s="8">
        <v>1930635.9</v>
      </c>
      <c r="N478" s="59"/>
    </row>
    <row r="479" spans="1:14" ht="16.7" customHeight="1" x14ac:dyDescent="0.25">
      <c r="B479" s="239"/>
      <c r="C479" s="234" t="s">
        <v>7</v>
      </c>
      <c r="D479" s="91" t="s">
        <v>3</v>
      </c>
      <c r="E479" s="8">
        <f t="shared" si="108"/>
        <v>818884</v>
      </c>
      <c r="F479" s="8">
        <v>465936.8</v>
      </c>
      <c r="G479" s="8">
        <f t="shared" si="108"/>
        <v>509476.30000000005</v>
      </c>
      <c r="H479" s="8">
        <f t="shared" si="108"/>
        <v>679633.4</v>
      </c>
      <c r="I479" s="8">
        <f t="shared" si="108"/>
        <v>1815.3</v>
      </c>
      <c r="J479" s="66">
        <f t="shared" si="108"/>
        <v>1815.3</v>
      </c>
      <c r="K479" s="64"/>
      <c r="L479" s="8">
        <v>2383243.1</v>
      </c>
      <c r="N479" s="59"/>
    </row>
    <row r="480" spans="1:14" ht="16.7" customHeight="1" x14ac:dyDescent="0.25">
      <c r="B480" s="239"/>
      <c r="C480" s="234" t="s">
        <v>7</v>
      </c>
      <c r="D480" s="91" t="s">
        <v>4</v>
      </c>
      <c r="E480" s="8"/>
      <c r="F480" s="8"/>
      <c r="G480" s="8"/>
      <c r="H480" s="8"/>
      <c r="I480" s="8"/>
      <c r="J480" s="66"/>
      <c r="K480" s="64"/>
      <c r="L480" s="8"/>
      <c r="N480" s="59"/>
    </row>
    <row r="481" spans="1:15" ht="16.7" customHeight="1" x14ac:dyDescent="0.25">
      <c r="B481" s="239"/>
      <c r="C481" s="234" t="s">
        <v>7</v>
      </c>
      <c r="D481" s="91" t="s">
        <v>5</v>
      </c>
      <c r="E481" s="8"/>
      <c r="F481" s="8"/>
      <c r="G481" s="8"/>
      <c r="H481" s="8"/>
      <c r="I481" s="8"/>
      <c r="J481" s="66"/>
      <c r="K481" s="64"/>
      <c r="L481" s="8"/>
      <c r="N481" s="59"/>
    </row>
    <row r="482" spans="1:15" ht="16.7" customHeight="1" x14ac:dyDescent="0.25">
      <c r="B482" s="239"/>
      <c r="C482" s="234" t="s">
        <v>9</v>
      </c>
      <c r="D482" s="30" t="s">
        <v>1</v>
      </c>
      <c r="E482" s="7">
        <f t="shared" ref="E482:J482" si="109">SUM(E483:E486)</f>
        <v>685562.79999999993</v>
      </c>
      <c r="F482" s="7">
        <v>1083074.7</v>
      </c>
      <c r="G482" s="7">
        <f t="shared" si="109"/>
        <v>1121188.7</v>
      </c>
      <c r="H482" s="7">
        <f t="shared" si="109"/>
        <v>40738.1</v>
      </c>
      <c r="I482" s="7">
        <f t="shared" si="109"/>
        <v>920000</v>
      </c>
      <c r="J482" s="65">
        <f t="shared" si="109"/>
        <v>920000</v>
      </c>
      <c r="K482" s="64"/>
      <c r="L482" s="7">
        <v>1109937.6000000001</v>
      </c>
      <c r="N482" s="59"/>
    </row>
    <row r="483" spans="1:15" ht="16.7" customHeight="1" x14ac:dyDescent="0.25">
      <c r="B483" s="239"/>
      <c r="C483" s="234" t="s">
        <v>9</v>
      </c>
      <c r="D483" s="91" t="s">
        <v>2</v>
      </c>
      <c r="E483" s="8">
        <f>E663+E698+E708+E718+E688</f>
        <v>673479.99999999988</v>
      </c>
      <c r="F483" s="8">
        <v>1083074.7</v>
      </c>
      <c r="G483" s="8">
        <f>G663+G698+G708+G718+G688</f>
        <v>1121188.7</v>
      </c>
      <c r="H483" s="8">
        <f>H663+H698+H708+H718+H688</f>
        <v>40738.1</v>
      </c>
      <c r="I483" s="8">
        <f>I663+I698+I708+I718</f>
        <v>920000</v>
      </c>
      <c r="J483" s="66">
        <f>J663+J698+J708+J718</f>
        <v>920000</v>
      </c>
      <c r="K483" s="64"/>
      <c r="L483" s="8">
        <v>1109937.6000000001</v>
      </c>
      <c r="N483" s="59"/>
    </row>
    <row r="484" spans="1:15" ht="16.7" customHeight="1" x14ac:dyDescent="0.25">
      <c r="B484" s="239"/>
      <c r="C484" s="234" t="s">
        <v>9</v>
      </c>
      <c r="D484" s="91" t="s">
        <v>3</v>
      </c>
      <c r="E484" s="8">
        <f>E664+E699+E709+E719</f>
        <v>12082.8</v>
      </c>
      <c r="F484" s="8"/>
      <c r="G484" s="8"/>
      <c r="H484" s="8"/>
      <c r="I484" s="8"/>
      <c r="J484" s="66"/>
      <c r="K484" s="64"/>
      <c r="L484" s="8"/>
      <c r="N484" s="59"/>
    </row>
    <row r="485" spans="1:15" ht="16.7" customHeight="1" x14ac:dyDescent="0.25">
      <c r="B485" s="239"/>
      <c r="C485" s="234" t="s">
        <v>9</v>
      </c>
      <c r="D485" s="91" t="s">
        <v>4</v>
      </c>
      <c r="E485" s="8"/>
      <c r="F485" s="8"/>
      <c r="G485" s="8"/>
      <c r="H485" s="8"/>
      <c r="I485" s="8"/>
      <c r="J485" s="66"/>
      <c r="K485" s="64"/>
      <c r="L485" s="8"/>
      <c r="N485" s="59"/>
    </row>
    <row r="486" spans="1:15" ht="16.7" customHeight="1" x14ac:dyDescent="0.25">
      <c r="B486" s="239"/>
      <c r="C486" s="234" t="s">
        <v>9</v>
      </c>
      <c r="D486" s="91" t="s">
        <v>5</v>
      </c>
      <c r="E486" s="8"/>
      <c r="F486" s="8"/>
      <c r="G486" s="8"/>
      <c r="H486" s="8"/>
      <c r="I486" s="8"/>
      <c r="J486" s="66"/>
      <c r="K486" s="64"/>
      <c r="L486" s="8"/>
      <c r="N486" s="59"/>
    </row>
    <row r="487" spans="1:15" ht="16.7" customHeight="1" x14ac:dyDescent="0.25">
      <c r="B487" s="239"/>
      <c r="C487" s="234" t="s">
        <v>6</v>
      </c>
      <c r="D487" s="30" t="s">
        <v>1</v>
      </c>
      <c r="E487" s="8"/>
      <c r="F487" s="7"/>
      <c r="G487" s="8"/>
      <c r="H487" s="8"/>
      <c r="I487" s="8"/>
      <c r="J487" s="66"/>
      <c r="K487" s="64"/>
      <c r="L487" s="7">
        <v>25746.7</v>
      </c>
      <c r="N487" s="59"/>
    </row>
    <row r="488" spans="1:15" ht="16.7" customHeight="1" x14ac:dyDescent="0.25">
      <c r="B488" s="239"/>
      <c r="C488" s="234"/>
      <c r="D488" s="91" t="s">
        <v>2</v>
      </c>
      <c r="E488" s="8"/>
      <c r="F488" s="8"/>
      <c r="G488" s="8"/>
      <c r="H488" s="8"/>
      <c r="I488" s="8"/>
      <c r="J488" s="66"/>
      <c r="K488" s="64"/>
      <c r="L488" s="8"/>
      <c r="N488" s="59"/>
    </row>
    <row r="489" spans="1:15" ht="16.7" customHeight="1" x14ac:dyDescent="0.25">
      <c r="B489" s="239"/>
      <c r="C489" s="234"/>
      <c r="D489" s="91" t="s">
        <v>3</v>
      </c>
      <c r="E489" s="8"/>
      <c r="F489" s="8"/>
      <c r="G489" s="8"/>
      <c r="H489" s="8"/>
      <c r="I489" s="8"/>
      <c r="J489" s="66"/>
      <c r="K489" s="64"/>
      <c r="L489" s="8"/>
      <c r="N489" s="59"/>
    </row>
    <row r="490" spans="1:15" ht="16.7" customHeight="1" x14ac:dyDescent="0.25">
      <c r="B490" s="239"/>
      <c r="C490" s="234"/>
      <c r="D490" s="91" t="s">
        <v>4</v>
      </c>
      <c r="E490" s="8"/>
      <c r="F490" s="8"/>
      <c r="G490" s="8"/>
      <c r="H490" s="8"/>
      <c r="I490" s="8"/>
      <c r="J490" s="66"/>
      <c r="K490" s="64"/>
      <c r="L490" s="8"/>
      <c r="N490" s="59"/>
    </row>
    <row r="491" spans="1:15" ht="16.7" customHeight="1" x14ac:dyDescent="0.25">
      <c r="B491" s="240"/>
      <c r="C491" s="234"/>
      <c r="D491" s="91" t="s">
        <v>5</v>
      </c>
      <c r="E491" s="8"/>
      <c r="F491" s="8"/>
      <c r="G491" s="8"/>
      <c r="H491" s="8"/>
      <c r="I491" s="8"/>
      <c r="J491" s="66"/>
      <c r="K491" s="64"/>
      <c r="L491" s="8">
        <v>25746.7</v>
      </c>
      <c r="N491" s="59"/>
    </row>
    <row r="492" spans="1:15" s="69" customFormat="1" ht="16.7" customHeight="1" x14ac:dyDescent="0.25">
      <c r="A492" s="89"/>
      <c r="B492" s="233" t="s">
        <v>416</v>
      </c>
      <c r="C492" s="234" t="s">
        <v>7</v>
      </c>
      <c r="D492" s="30" t="s">
        <v>1</v>
      </c>
      <c r="E492" s="7">
        <f t="shared" ref="E492:J492" si="110">SUM(E493:E496)</f>
        <v>2960170</v>
      </c>
      <c r="F492" s="7">
        <v>1416831.6</v>
      </c>
      <c r="G492" s="7">
        <f t="shared" si="110"/>
        <v>1409091.0999999999</v>
      </c>
      <c r="H492" s="7">
        <f t="shared" si="110"/>
        <v>2060570.8</v>
      </c>
      <c r="I492" s="7">
        <f t="shared" si="110"/>
        <v>950838.8</v>
      </c>
      <c r="J492" s="65">
        <f t="shared" si="110"/>
        <v>950838.8</v>
      </c>
      <c r="K492" s="64"/>
      <c r="L492" s="7">
        <v>3205860.49</v>
      </c>
      <c r="M492" s="68"/>
      <c r="N492" s="59"/>
    </row>
    <row r="493" spans="1:15" s="69" customFormat="1" ht="16.7" customHeight="1" x14ac:dyDescent="0.25">
      <c r="A493" s="89"/>
      <c r="B493" s="233" t="s">
        <v>61</v>
      </c>
      <c r="C493" s="234" t="s">
        <v>7</v>
      </c>
      <c r="D493" s="91" t="s">
        <v>2</v>
      </c>
      <c r="E493" s="8">
        <f>E498+E518+E523+E528+E533+E538+E543+E548+E553+E558+E503+E508+E513+E568+E563</f>
        <v>2956459.2</v>
      </c>
      <c r="F493" s="8">
        <v>1414882.5</v>
      </c>
      <c r="G493" s="8">
        <f t="shared" ref="G493:H493" si="111">G498+G518+G523+G528+G533+G538+G543+G548+G553+G558+G503+G508+G513+G568+G563+G608</f>
        <v>1407309.2</v>
      </c>
      <c r="H493" s="8">
        <f t="shared" si="111"/>
        <v>2058755.5</v>
      </c>
      <c r="I493" s="8">
        <f t="shared" ref="I493:J494" si="112">I498+I518+I523+I528+I533+I538+I543+I548+I553+I558+I503+I508+I513+I568+I563</f>
        <v>949023.5</v>
      </c>
      <c r="J493" s="66">
        <f t="shared" si="112"/>
        <v>949023.5</v>
      </c>
      <c r="K493" s="64"/>
      <c r="L493" s="8">
        <v>1896854.5899999999</v>
      </c>
      <c r="M493" s="68"/>
      <c r="N493" s="59"/>
      <c r="O493" s="97"/>
    </row>
    <row r="494" spans="1:15" s="69" customFormat="1" ht="16.7" customHeight="1" x14ac:dyDescent="0.25">
      <c r="A494" s="89"/>
      <c r="B494" s="233" t="s">
        <v>61</v>
      </c>
      <c r="C494" s="234" t="s">
        <v>7</v>
      </c>
      <c r="D494" s="91" t="s">
        <v>3</v>
      </c>
      <c r="E494" s="8">
        <f>E499+E519+E524+E529+E534+E539+E544+E549+E554+E559+E504+E509+E514+E569+E564</f>
        <v>3710.8</v>
      </c>
      <c r="F494" s="8">
        <v>1949.1</v>
      </c>
      <c r="G494" s="8">
        <f>G499+G519+G524+G529+G534+G539+G544+G549+G554+G559+G504+G509+G514+G569+G564</f>
        <v>1781.9</v>
      </c>
      <c r="H494" s="8">
        <f>H499+H519+H524+H529+H534+H539+H544+H549+H554+H559+H504+H509+H514+H569+H564</f>
        <v>1815.3</v>
      </c>
      <c r="I494" s="8">
        <f t="shared" si="112"/>
        <v>1815.3</v>
      </c>
      <c r="J494" s="8">
        <f t="shared" si="112"/>
        <v>1815.3</v>
      </c>
      <c r="K494" s="64"/>
      <c r="L494" s="8">
        <v>1309005.9000000001</v>
      </c>
      <c r="M494" s="68"/>
      <c r="N494" s="59"/>
    </row>
    <row r="495" spans="1:15" s="69" customFormat="1" ht="16.7" customHeight="1" x14ac:dyDescent="0.25">
      <c r="A495" s="89"/>
      <c r="B495" s="233" t="s">
        <v>61</v>
      </c>
      <c r="C495" s="234" t="s">
        <v>7</v>
      </c>
      <c r="D495" s="91" t="s">
        <v>4</v>
      </c>
      <c r="E495" s="8"/>
      <c r="F495" s="8"/>
      <c r="G495" s="8"/>
      <c r="H495" s="8"/>
      <c r="I495" s="8"/>
      <c r="J495" s="66"/>
      <c r="K495" s="64"/>
      <c r="L495" s="8"/>
      <c r="M495" s="68"/>
      <c r="N495" s="59"/>
    </row>
    <row r="496" spans="1:15" s="69" customFormat="1" ht="16.7" customHeight="1" x14ac:dyDescent="0.25">
      <c r="A496" s="89"/>
      <c r="B496" s="233" t="s">
        <v>61</v>
      </c>
      <c r="C496" s="234" t="s">
        <v>7</v>
      </c>
      <c r="D496" s="91" t="s">
        <v>5</v>
      </c>
      <c r="E496" s="8"/>
      <c r="F496" s="8"/>
      <c r="G496" s="8"/>
      <c r="H496" s="8"/>
      <c r="I496" s="8"/>
      <c r="J496" s="66"/>
      <c r="K496" s="64"/>
      <c r="L496" s="8"/>
      <c r="M496" s="68"/>
      <c r="N496" s="59"/>
    </row>
    <row r="497" spans="2:14" ht="16.7" customHeight="1" x14ac:dyDescent="0.25">
      <c r="B497" s="233" t="s">
        <v>62</v>
      </c>
      <c r="C497" s="234" t="s">
        <v>7</v>
      </c>
      <c r="D497" s="30" t="s">
        <v>1</v>
      </c>
      <c r="E497" s="7">
        <f t="shared" ref="E497:J497" si="113">SUM(E498:E501)</f>
        <v>291714.8</v>
      </c>
      <c r="F497" s="7">
        <v>241911.3</v>
      </c>
      <c r="G497" s="7">
        <f t="shared" si="113"/>
        <v>269804.5</v>
      </c>
      <c r="H497" s="7">
        <f t="shared" si="113"/>
        <v>269804.5</v>
      </c>
      <c r="I497" s="7">
        <f t="shared" si="113"/>
        <v>269804.5</v>
      </c>
      <c r="J497" s="65">
        <f t="shared" si="113"/>
        <v>269804.5</v>
      </c>
      <c r="K497" s="64"/>
      <c r="L497" s="7">
        <v>288804.5</v>
      </c>
      <c r="N497" s="59"/>
    </row>
    <row r="498" spans="2:14" ht="16.7" customHeight="1" x14ac:dyDescent="0.25">
      <c r="B498" s="233" t="s">
        <v>62</v>
      </c>
      <c r="C498" s="234" t="s">
        <v>7</v>
      </c>
      <c r="D498" s="91" t="s">
        <v>2</v>
      </c>
      <c r="E498" s="8">
        <f>[2]Лист4!E371</f>
        <v>291714.8</v>
      </c>
      <c r="F498" s="8">
        <v>241911.3</v>
      </c>
      <c r="G498" s="8">
        <f>[2]Лист4!G371</f>
        <v>269804.5</v>
      </c>
      <c r="H498" s="8">
        <f>[2]Лист4!H371</f>
        <v>269804.5</v>
      </c>
      <c r="I498" s="8">
        <f>[2]Лист4!I371</f>
        <v>269804.5</v>
      </c>
      <c r="J498" s="8">
        <f>[2]Лист4!J371</f>
        <v>269804.5</v>
      </c>
      <c r="K498" s="64"/>
      <c r="L498" s="8">
        <v>288804.5</v>
      </c>
      <c r="N498" s="59"/>
    </row>
    <row r="499" spans="2:14" ht="16.7" customHeight="1" x14ac:dyDescent="0.25">
      <c r="B499" s="233" t="s">
        <v>62</v>
      </c>
      <c r="C499" s="234" t="s">
        <v>7</v>
      </c>
      <c r="D499" s="91" t="s">
        <v>3</v>
      </c>
      <c r="E499" s="8"/>
      <c r="F499" s="8"/>
      <c r="G499" s="8"/>
      <c r="H499" s="8"/>
      <c r="I499" s="8"/>
      <c r="J499" s="66"/>
      <c r="K499" s="64"/>
      <c r="L499" s="8"/>
      <c r="N499" s="59"/>
    </row>
    <row r="500" spans="2:14" ht="16.7" customHeight="1" x14ac:dyDescent="0.25">
      <c r="B500" s="233" t="s">
        <v>62</v>
      </c>
      <c r="C500" s="234" t="s">
        <v>7</v>
      </c>
      <c r="D500" s="91" t="s">
        <v>4</v>
      </c>
      <c r="E500" s="8"/>
      <c r="F500" s="8"/>
      <c r="G500" s="8"/>
      <c r="H500" s="8"/>
      <c r="I500" s="8"/>
      <c r="J500" s="66"/>
      <c r="K500" s="64"/>
      <c r="L500" s="8"/>
      <c r="N500" s="59"/>
    </row>
    <row r="501" spans="2:14" ht="16.7" customHeight="1" x14ac:dyDescent="0.25">
      <c r="B501" s="233" t="s">
        <v>62</v>
      </c>
      <c r="C501" s="234" t="s">
        <v>7</v>
      </c>
      <c r="D501" s="91" t="s">
        <v>5</v>
      </c>
      <c r="E501" s="8"/>
      <c r="F501" s="8"/>
      <c r="G501" s="8"/>
      <c r="H501" s="8"/>
      <c r="I501" s="8"/>
      <c r="J501" s="66"/>
      <c r="K501" s="64"/>
      <c r="L501" s="8"/>
      <c r="N501" s="59"/>
    </row>
    <row r="502" spans="2:14" ht="16.7" customHeight="1" x14ac:dyDescent="0.25">
      <c r="B502" s="235" t="s">
        <v>366</v>
      </c>
      <c r="C502" s="234" t="s">
        <v>7</v>
      </c>
      <c r="D502" s="30" t="s">
        <v>1</v>
      </c>
      <c r="E502" s="7">
        <f>SUM(E503:E506)</f>
        <v>306007.5</v>
      </c>
      <c r="F502" s="7"/>
      <c r="G502" s="7"/>
      <c r="H502" s="7"/>
      <c r="I502" s="7"/>
      <c r="J502" s="65"/>
      <c r="K502" s="64"/>
      <c r="L502" s="7"/>
      <c r="N502" s="59"/>
    </row>
    <row r="503" spans="2:14" ht="16.7" customHeight="1" x14ac:dyDescent="0.25">
      <c r="B503" s="236"/>
      <c r="C503" s="234" t="s">
        <v>7</v>
      </c>
      <c r="D503" s="91" t="s">
        <v>2</v>
      </c>
      <c r="E503" s="8">
        <v>306007.5</v>
      </c>
      <c r="F503" s="8"/>
      <c r="G503" s="8"/>
      <c r="H503" s="8"/>
      <c r="I503" s="8"/>
      <c r="J503" s="66"/>
      <c r="K503" s="64"/>
      <c r="L503" s="8"/>
      <c r="N503" s="59"/>
    </row>
    <row r="504" spans="2:14" ht="23.25" customHeight="1" x14ac:dyDescent="0.25">
      <c r="B504" s="236"/>
      <c r="C504" s="234" t="s">
        <v>7</v>
      </c>
      <c r="D504" s="91" t="s">
        <v>3</v>
      </c>
      <c r="E504" s="8"/>
      <c r="F504" s="8"/>
      <c r="G504" s="8"/>
      <c r="H504" s="8"/>
      <c r="I504" s="8"/>
      <c r="J504" s="66"/>
      <c r="K504" s="64"/>
      <c r="L504" s="8"/>
      <c r="N504" s="59"/>
    </row>
    <row r="505" spans="2:14" ht="16.7" customHeight="1" x14ac:dyDescent="0.25">
      <c r="B505" s="236"/>
      <c r="C505" s="234" t="s">
        <v>7</v>
      </c>
      <c r="D505" s="91" t="s">
        <v>4</v>
      </c>
      <c r="E505" s="8"/>
      <c r="F505" s="8"/>
      <c r="G505" s="8"/>
      <c r="H505" s="8"/>
      <c r="I505" s="8"/>
      <c r="J505" s="66"/>
      <c r="K505" s="64"/>
      <c r="L505" s="8"/>
      <c r="N505" s="59"/>
    </row>
    <row r="506" spans="2:14" ht="42.75" customHeight="1" x14ac:dyDescent="0.25">
      <c r="B506" s="237"/>
      <c r="C506" s="234" t="s">
        <v>7</v>
      </c>
      <c r="D506" s="91" t="s">
        <v>5</v>
      </c>
      <c r="E506" s="8"/>
      <c r="F506" s="8"/>
      <c r="G506" s="8"/>
      <c r="H506" s="8"/>
      <c r="I506" s="8"/>
      <c r="J506" s="66"/>
      <c r="K506" s="64"/>
      <c r="L506" s="8"/>
      <c r="N506" s="59"/>
    </row>
    <row r="507" spans="2:14" ht="33.75" customHeight="1" x14ac:dyDescent="0.25">
      <c r="B507" s="235" t="s">
        <v>417</v>
      </c>
      <c r="C507" s="234" t="s">
        <v>7</v>
      </c>
      <c r="D507" s="30" t="s">
        <v>1</v>
      </c>
      <c r="E507" s="7">
        <f>SUM(E508:E511)</f>
        <v>14068</v>
      </c>
      <c r="F507" s="7"/>
      <c r="G507" s="7"/>
      <c r="H507" s="7"/>
      <c r="I507" s="7"/>
      <c r="J507" s="65"/>
      <c r="K507" s="64"/>
      <c r="L507" s="7"/>
      <c r="N507" s="59"/>
    </row>
    <row r="508" spans="2:14" ht="24" customHeight="1" x14ac:dyDescent="0.25">
      <c r="B508" s="236"/>
      <c r="C508" s="234" t="s">
        <v>7</v>
      </c>
      <c r="D508" s="91" t="s">
        <v>2</v>
      </c>
      <c r="E508" s="8">
        <v>14068</v>
      </c>
      <c r="F508" s="8"/>
      <c r="G508" s="8"/>
      <c r="H508" s="8"/>
      <c r="I508" s="8"/>
      <c r="J508" s="66"/>
      <c r="K508" s="64"/>
      <c r="L508" s="8"/>
      <c r="N508" s="59"/>
    </row>
    <row r="509" spans="2:14" ht="25.5" customHeight="1" x14ac:dyDescent="0.25">
      <c r="B509" s="236"/>
      <c r="C509" s="234" t="s">
        <v>7</v>
      </c>
      <c r="D509" s="91" t="s">
        <v>3</v>
      </c>
      <c r="E509" s="8"/>
      <c r="F509" s="8"/>
      <c r="G509" s="8"/>
      <c r="H509" s="8"/>
      <c r="I509" s="8"/>
      <c r="J509" s="66"/>
      <c r="K509" s="64"/>
      <c r="L509" s="8"/>
      <c r="N509" s="59"/>
    </row>
    <row r="510" spans="2:14" ht="18.75" customHeight="1" x14ac:dyDescent="0.25">
      <c r="B510" s="236"/>
      <c r="C510" s="234" t="s">
        <v>7</v>
      </c>
      <c r="D510" s="91" t="s">
        <v>4</v>
      </c>
      <c r="E510" s="8"/>
      <c r="F510" s="8"/>
      <c r="G510" s="8"/>
      <c r="H510" s="8"/>
      <c r="I510" s="8"/>
      <c r="J510" s="66"/>
      <c r="K510" s="64"/>
      <c r="L510" s="8"/>
      <c r="N510" s="59"/>
    </row>
    <row r="511" spans="2:14" ht="21.75" customHeight="1" x14ac:dyDescent="0.25">
      <c r="B511" s="237"/>
      <c r="C511" s="234" t="s">
        <v>7</v>
      </c>
      <c r="D511" s="91" t="s">
        <v>5</v>
      </c>
      <c r="E511" s="8"/>
      <c r="F511" s="8"/>
      <c r="G511" s="8"/>
      <c r="H511" s="8"/>
      <c r="I511" s="8"/>
      <c r="J511" s="66"/>
      <c r="K511" s="64"/>
      <c r="L511" s="8"/>
      <c r="N511" s="59"/>
    </row>
    <row r="512" spans="2:14" ht="25.5" customHeight="1" x14ac:dyDescent="0.25">
      <c r="B512" s="235" t="s">
        <v>418</v>
      </c>
      <c r="C512" s="234" t="s">
        <v>7</v>
      </c>
      <c r="D512" s="30" t="s">
        <v>1</v>
      </c>
      <c r="E512" s="7">
        <f>SUM(E513:E516)</f>
        <v>18343.099999999999</v>
      </c>
      <c r="F512" s="7"/>
      <c r="G512" s="7"/>
      <c r="H512" s="7"/>
      <c r="I512" s="7"/>
      <c r="J512" s="65"/>
      <c r="K512" s="64"/>
      <c r="L512" s="7"/>
      <c r="N512" s="59"/>
    </row>
    <row r="513" spans="2:14" ht="21.75" customHeight="1" x14ac:dyDescent="0.25">
      <c r="B513" s="236"/>
      <c r="C513" s="234" t="s">
        <v>7</v>
      </c>
      <c r="D513" s="91" t="s">
        <v>2</v>
      </c>
      <c r="E513" s="8">
        <v>18343.099999999999</v>
      </c>
      <c r="F513" s="8"/>
      <c r="G513" s="8"/>
      <c r="H513" s="8"/>
      <c r="I513" s="8"/>
      <c r="J513" s="66"/>
      <c r="K513" s="64"/>
      <c r="L513" s="8"/>
      <c r="N513" s="59"/>
    </row>
    <row r="514" spans="2:14" ht="24" customHeight="1" x14ac:dyDescent="0.25">
      <c r="B514" s="236"/>
      <c r="C514" s="234" t="s">
        <v>7</v>
      </c>
      <c r="D514" s="91" t="s">
        <v>3</v>
      </c>
      <c r="E514" s="8"/>
      <c r="F514" s="8"/>
      <c r="G514" s="8"/>
      <c r="H514" s="8"/>
      <c r="I514" s="8"/>
      <c r="J514" s="66"/>
      <c r="K514" s="64"/>
      <c r="L514" s="8"/>
      <c r="N514" s="59"/>
    </row>
    <row r="515" spans="2:14" ht="19.5" customHeight="1" x14ac:dyDescent="0.25">
      <c r="B515" s="236"/>
      <c r="C515" s="234" t="s">
        <v>7</v>
      </c>
      <c r="D515" s="91" t="s">
        <v>4</v>
      </c>
      <c r="E515" s="8"/>
      <c r="F515" s="8"/>
      <c r="G515" s="8"/>
      <c r="H515" s="8"/>
      <c r="I515" s="8"/>
      <c r="J515" s="66"/>
      <c r="K515" s="64"/>
      <c r="L515" s="8"/>
      <c r="N515" s="59"/>
    </row>
    <row r="516" spans="2:14" ht="18.75" customHeight="1" x14ac:dyDescent="0.25">
      <c r="B516" s="237"/>
      <c r="C516" s="234" t="s">
        <v>7</v>
      </c>
      <c r="D516" s="91" t="s">
        <v>5</v>
      </c>
      <c r="E516" s="8"/>
      <c r="F516" s="8"/>
      <c r="G516" s="8"/>
      <c r="H516" s="8"/>
      <c r="I516" s="8"/>
      <c r="J516" s="66"/>
      <c r="K516" s="64"/>
      <c r="L516" s="8"/>
      <c r="N516" s="59"/>
    </row>
    <row r="517" spans="2:14" ht="16.7" customHeight="1" x14ac:dyDescent="0.25">
      <c r="B517" s="233" t="s">
        <v>63</v>
      </c>
      <c r="C517" s="234" t="s">
        <v>7</v>
      </c>
      <c r="D517" s="30" t="s">
        <v>1</v>
      </c>
      <c r="E517" s="7">
        <f t="shared" ref="E517:J517" si="114">SUM(E518:E521)</f>
        <v>68241.899999999994</v>
      </c>
      <c r="F517" s="7">
        <v>55811.3</v>
      </c>
      <c r="G517" s="7">
        <f t="shared" si="114"/>
        <v>65489.4</v>
      </c>
      <c r="H517" s="7">
        <f t="shared" si="114"/>
        <v>65489.4</v>
      </c>
      <c r="I517" s="7">
        <f t="shared" si="114"/>
        <v>65489.4</v>
      </c>
      <c r="J517" s="65">
        <f t="shared" si="114"/>
        <v>65489.4</v>
      </c>
      <c r="K517" s="64"/>
      <c r="L517" s="7">
        <v>66406.899999999994</v>
      </c>
      <c r="N517" s="59"/>
    </row>
    <row r="518" spans="2:14" ht="16.7" customHeight="1" x14ac:dyDescent="0.25">
      <c r="B518" s="233" t="s">
        <v>63</v>
      </c>
      <c r="C518" s="234" t="s">
        <v>7</v>
      </c>
      <c r="D518" s="91" t="s">
        <v>2</v>
      </c>
      <c r="E518" s="8">
        <f>[2]Лист4!E387</f>
        <v>68241.899999999994</v>
      </c>
      <c r="F518" s="8">
        <v>55811.3</v>
      </c>
      <c r="G518" s="8">
        <f>[2]Лист4!G387</f>
        <v>65489.4</v>
      </c>
      <c r="H518" s="8">
        <f>[2]Лист4!H387</f>
        <v>65489.4</v>
      </c>
      <c r="I518" s="8">
        <f>[2]Лист4!I387</f>
        <v>65489.4</v>
      </c>
      <c r="J518" s="8">
        <f>[2]Лист4!J387</f>
        <v>65489.4</v>
      </c>
      <c r="K518" s="64"/>
      <c r="L518" s="8">
        <v>66406.899999999994</v>
      </c>
      <c r="N518" s="59"/>
    </row>
    <row r="519" spans="2:14" ht="16.7" customHeight="1" x14ac:dyDescent="0.25">
      <c r="B519" s="233" t="s">
        <v>63</v>
      </c>
      <c r="C519" s="234" t="s">
        <v>7</v>
      </c>
      <c r="D519" s="91" t="s">
        <v>3</v>
      </c>
      <c r="E519" s="8"/>
      <c r="F519" s="8"/>
      <c r="G519" s="8"/>
      <c r="H519" s="8"/>
      <c r="I519" s="8"/>
      <c r="J519" s="66"/>
      <c r="K519" s="64"/>
      <c r="L519" s="8"/>
      <c r="N519" s="59"/>
    </row>
    <row r="520" spans="2:14" ht="16.7" customHeight="1" x14ac:dyDescent="0.25">
      <c r="B520" s="233" t="s">
        <v>63</v>
      </c>
      <c r="C520" s="234" t="s">
        <v>7</v>
      </c>
      <c r="D520" s="91" t="s">
        <v>4</v>
      </c>
      <c r="E520" s="8"/>
      <c r="F520" s="8"/>
      <c r="G520" s="8"/>
      <c r="H520" s="8"/>
      <c r="I520" s="8"/>
      <c r="J520" s="66"/>
      <c r="K520" s="64"/>
      <c r="L520" s="8"/>
      <c r="N520" s="59"/>
    </row>
    <row r="521" spans="2:14" ht="16.7" customHeight="1" x14ac:dyDescent="0.25">
      <c r="B521" s="233" t="s">
        <v>63</v>
      </c>
      <c r="C521" s="234" t="s">
        <v>7</v>
      </c>
      <c r="D521" s="91" t="s">
        <v>5</v>
      </c>
      <c r="E521" s="8"/>
      <c r="F521" s="8"/>
      <c r="G521" s="8"/>
      <c r="H521" s="8"/>
      <c r="I521" s="8"/>
      <c r="J521" s="66"/>
      <c r="K521" s="64"/>
      <c r="L521" s="8"/>
      <c r="N521" s="59"/>
    </row>
    <row r="522" spans="2:14" ht="16.7" customHeight="1" x14ac:dyDescent="0.25">
      <c r="B522" s="233" t="s">
        <v>64</v>
      </c>
      <c r="C522" s="234" t="s">
        <v>7</v>
      </c>
      <c r="D522" s="30" t="s">
        <v>1</v>
      </c>
      <c r="E522" s="7">
        <f t="shared" ref="E522:J522" si="115">SUM(E523:E526)</f>
        <v>1230372.8</v>
      </c>
      <c r="F522" s="7">
        <v>304541.5</v>
      </c>
      <c r="G522" s="7">
        <f t="shared" si="115"/>
        <v>333580.90000000002</v>
      </c>
      <c r="H522" s="7">
        <f t="shared" si="115"/>
        <v>292648.09999999998</v>
      </c>
      <c r="I522" s="7">
        <f t="shared" si="115"/>
        <v>223672.4</v>
      </c>
      <c r="J522" s="65">
        <f t="shared" si="115"/>
        <v>223672.4</v>
      </c>
      <c r="K522" s="64"/>
      <c r="L522" s="7">
        <v>621995.1</v>
      </c>
      <c r="N522" s="59"/>
    </row>
    <row r="523" spans="2:14" ht="16.7" customHeight="1" x14ac:dyDescent="0.25">
      <c r="B523" s="233" t="s">
        <v>64</v>
      </c>
      <c r="C523" s="234" t="s">
        <v>7</v>
      </c>
      <c r="D523" s="91" t="s">
        <v>2</v>
      </c>
      <c r="E523" s="8">
        <f>[2]Лист4!E391</f>
        <v>1230372.8</v>
      </c>
      <c r="F523" s="8">
        <v>304541.5</v>
      </c>
      <c r="G523" s="8">
        <f>[2]Лист4!G391</f>
        <v>333580.90000000002</v>
      </c>
      <c r="H523" s="8">
        <f>[2]Лист4!H391</f>
        <v>292648.09999999998</v>
      </c>
      <c r="I523" s="8">
        <f>[2]Лист4!I391</f>
        <v>223672.4</v>
      </c>
      <c r="J523" s="8">
        <f>[2]Лист4!J391</f>
        <v>223672.4</v>
      </c>
      <c r="K523" s="64"/>
      <c r="L523" s="8">
        <v>621995.1</v>
      </c>
      <c r="N523" s="59"/>
    </row>
    <row r="524" spans="2:14" ht="16.7" customHeight="1" x14ac:dyDescent="0.25">
      <c r="B524" s="233" t="s">
        <v>64</v>
      </c>
      <c r="C524" s="234" t="s">
        <v>7</v>
      </c>
      <c r="D524" s="91" t="s">
        <v>3</v>
      </c>
      <c r="E524" s="8"/>
      <c r="F524" s="8"/>
      <c r="G524" s="8"/>
      <c r="H524" s="8"/>
      <c r="I524" s="8"/>
      <c r="J524" s="66"/>
      <c r="K524" s="64"/>
      <c r="L524" s="8"/>
      <c r="N524" s="59"/>
    </row>
    <row r="525" spans="2:14" ht="16.7" customHeight="1" x14ac:dyDescent="0.25">
      <c r="B525" s="233" t="s">
        <v>64</v>
      </c>
      <c r="C525" s="234" t="s">
        <v>7</v>
      </c>
      <c r="D525" s="91" t="s">
        <v>4</v>
      </c>
      <c r="E525" s="8"/>
      <c r="F525" s="8"/>
      <c r="G525" s="8"/>
      <c r="H525" s="8"/>
      <c r="I525" s="8"/>
      <c r="J525" s="66"/>
      <c r="K525" s="64"/>
      <c r="L525" s="8"/>
      <c r="N525" s="59"/>
    </row>
    <row r="526" spans="2:14" ht="16.7" customHeight="1" x14ac:dyDescent="0.25">
      <c r="B526" s="233" t="s">
        <v>64</v>
      </c>
      <c r="C526" s="234" t="s">
        <v>7</v>
      </c>
      <c r="D526" s="91" t="s">
        <v>5</v>
      </c>
      <c r="E526" s="8"/>
      <c r="F526" s="8"/>
      <c r="G526" s="8"/>
      <c r="H526" s="8"/>
      <c r="I526" s="8"/>
      <c r="J526" s="66"/>
      <c r="K526" s="64"/>
      <c r="L526" s="8"/>
      <c r="N526" s="59"/>
    </row>
    <row r="527" spans="2:14" ht="20.100000000000001" customHeight="1" x14ac:dyDescent="0.25">
      <c r="B527" s="233" t="s">
        <v>472</v>
      </c>
      <c r="C527" s="234" t="s">
        <v>7</v>
      </c>
      <c r="D527" s="30" t="s">
        <v>1</v>
      </c>
      <c r="E527" s="7">
        <f>SUM(E528:E531)</f>
        <v>752076.7</v>
      </c>
      <c r="F527" s="7">
        <v>258257.5</v>
      </c>
      <c r="G527" s="7">
        <f>SUM(G528:G531)</f>
        <v>411102.3</v>
      </c>
      <c r="H527" s="7">
        <f>SUM(H528:H531)</f>
        <v>1106729.6000000001</v>
      </c>
      <c r="I527" s="7">
        <f t="shared" ref="I527:J527" si="116">SUM(I528:I531)</f>
        <v>142725.1</v>
      </c>
      <c r="J527" s="7">
        <f t="shared" si="116"/>
        <v>142725.1</v>
      </c>
      <c r="K527" s="64"/>
      <c r="L527" s="7">
        <v>490717.8</v>
      </c>
      <c r="N527" s="59"/>
    </row>
    <row r="528" spans="2:14" ht="20.100000000000001" customHeight="1" x14ac:dyDescent="0.25">
      <c r="B528" s="233" t="s">
        <v>65</v>
      </c>
      <c r="C528" s="234" t="s">
        <v>7</v>
      </c>
      <c r="D528" s="91" t="s">
        <v>2</v>
      </c>
      <c r="E528" s="8">
        <f>[2]Лист4!E395</f>
        <v>752076.7</v>
      </c>
      <c r="F528" s="8">
        <v>258257.5</v>
      </c>
      <c r="G528" s="8">
        <f>[2]Лист4!G395</f>
        <v>411102.3</v>
      </c>
      <c r="H528" s="8">
        <f>[2]Лист4!H395</f>
        <v>1106729.6000000001</v>
      </c>
      <c r="I528" s="8">
        <f>[2]Лист4!I395</f>
        <v>142725.1</v>
      </c>
      <c r="J528" s="8">
        <f>[2]Лист4!J395</f>
        <v>142725.1</v>
      </c>
      <c r="K528" s="64"/>
      <c r="L528" s="8">
        <v>490717.8</v>
      </c>
      <c r="N528" s="59"/>
    </row>
    <row r="529" spans="2:14" ht="20.100000000000001" customHeight="1" x14ac:dyDescent="0.25">
      <c r="B529" s="233" t="s">
        <v>65</v>
      </c>
      <c r="C529" s="234" t="s">
        <v>7</v>
      </c>
      <c r="D529" s="91" t="s">
        <v>3</v>
      </c>
      <c r="E529" s="8"/>
      <c r="F529" s="8"/>
      <c r="G529" s="8"/>
      <c r="H529" s="8"/>
      <c r="I529" s="8"/>
      <c r="J529" s="66"/>
      <c r="K529" s="64"/>
      <c r="L529" s="8"/>
      <c r="N529" s="59"/>
    </row>
    <row r="530" spans="2:14" ht="20.100000000000001" customHeight="1" x14ac:dyDescent="0.25">
      <c r="B530" s="233" t="s">
        <v>65</v>
      </c>
      <c r="C530" s="234" t="s">
        <v>7</v>
      </c>
      <c r="D530" s="91" t="s">
        <v>4</v>
      </c>
      <c r="E530" s="8"/>
      <c r="F530" s="8"/>
      <c r="G530" s="8"/>
      <c r="H530" s="8"/>
      <c r="I530" s="8"/>
      <c r="J530" s="66"/>
      <c r="K530" s="64"/>
      <c r="L530" s="8"/>
      <c r="N530" s="59"/>
    </row>
    <row r="531" spans="2:14" ht="20.100000000000001" customHeight="1" x14ac:dyDescent="0.25">
      <c r="B531" s="233" t="s">
        <v>65</v>
      </c>
      <c r="C531" s="234" t="s">
        <v>7</v>
      </c>
      <c r="D531" s="91" t="s">
        <v>5</v>
      </c>
      <c r="E531" s="8"/>
      <c r="F531" s="8"/>
      <c r="G531" s="8"/>
      <c r="H531" s="8"/>
      <c r="I531" s="8"/>
      <c r="J531" s="66"/>
      <c r="K531" s="64"/>
      <c r="L531" s="8"/>
      <c r="N531" s="59"/>
    </row>
    <row r="532" spans="2:14" ht="23.45" customHeight="1" x14ac:dyDescent="0.25">
      <c r="B532" s="233" t="s">
        <v>66</v>
      </c>
      <c r="C532" s="234" t="s">
        <v>7</v>
      </c>
      <c r="D532" s="30" t="s">
        <v>1</v>
      </c>
      <c r="E532" s="7">
        <f t="shared" ref="E532:J532" si="117">SUM(E533:E536)</f>
        <v>9278.6</v>
      </c>
      <c r="F532" s="7">
        <v>4386.3</v>
      </c>
      <c r="G532" s="7">
        <f t="shared" si="117"/>
        <v>6578.9</v>
      </c>
      <c r="H532" s="7">
        <f t="shared" si="117"/>
        <v>6578.9</v>
      </c>
      <c r="I532" s="7">
        <f t="shared" si="117"/>
        <v>6578.9</v>
      </c>
      <c r="J532" s="65">
        <f t="shared" si="117"/>
        <v>6578.9</v>
      </c>
      <c r="K532" s="64"/>
      <c r="L532" s="7">
        <v>6578.9</v>
      </c>
      <c r="N532" s="59"/>
    </row>
    <row r="533" spans="2:14" ht="18.75" customHeight="1" x14ac:dyDescent="0.25">
      <c r="B533" s="233" t="s">
        <v>66</v>
      </c>
      <c r="C533" s="234" t="s">
        <v>7</v>
      </c>
      <c r="D533" s="91" t="s">
        <v>2</v>
      </c>
      <c r="E533" s="8">
        <f>[2]Лист4!E399</f>
        <v>9278.6</v>
      </c>
      <c r="F533" s="8">
        <v>4386.3</v>
      </c>
      <c r="G533" s="8">
        <f>[2]Лист4!G399</f>
        <v>6578.9</v>
      </c>
      <c r="H533" s="8">
        <f>[2]Лист4!H399</f>
        <v>6578.9</v>
      </c>
      <c r="I533" s="8">
        <f>[2]Лист4!I399</f>
        <v>6578.9</v>
      </c>
      <c r="J533" s="8">
        <f>[2]Лист4!J399</f>
        <v>6578.9</v>
      </c>
      <c r="K533" s="64"/>
      <c r="L533" s="8">
        <v>6578.9</v>
      </c>
      <c r="N533" s="59"/>
    </row>
    <row r="534" spans="2:14" ht="21" customHeight="1" x14ac:dyDescent="0.25">
      <c r="B534" s="233" t="s">
        <v>66</v>
      </c>
      <c r="C534" s="234" t="s">
        <v>7</v>
      </c>
      <c r="D534" s="91" t="s">
        <v>3</v>
      </c>
      <c r="E534" s="8"/>
      <c r="F534" s="8"/>
      <c r="G534" s="8"/>
      <c r="H534" s="8"/>
      <c r="I534" s="8"/>
      <c r="J534" s="66"/>
      <c r="K534" s="67"/>
      <c r="L534" s="8"/>
      <c r="N534" s="59"/>
    </row>
    <row r="535" spans="2:14" ht="15.75" customHeight="1" x14ac:dyDescent="0.25">
      <c r="B535" s="233" t="s">
        <v>66</v>
      </c>
      <c r="C535" s="234" t="s">
        <v>7</v>
      </c>
      <c r="D535" s="91" t="s">
        <v>4</v>
      </c>
      <c r="E535" s="8"/>
      <c r="F535" s="8"/>
      <c r="G535" s="8"/>
      <c r="H535" s="8"/>
      <c r="I535" s="8"/>
      <c r="J535" s="66"/>
      <c r="K535" s="64"/>
      <c r="L535" s="8"/>
      <c r="N535" s="59"/>
    </row>
    <row r="536" spans="2:14" ht="15.75" customHeight="1" x14ac:dyDescent="0.25">
      <c r="B536" s="233" t="s">
        <v>66</v>
      </c>
      <c r="C536" s="234" t="s">
        <v>7</v>
      </c>
      <c r="D536" s="91" t="s">
        <v>5</v>
      </c>
      <c r="E536" s="8"/>
      <c r="F536" s="8"/>
      <c r="G536" s="8"/>
      <c r="H536" s="8"/>
      <c r="I536" s="8"/>
      <c r="J536" s="66"/>
      <c r="K536" s="64"/>
      <c r="L536" s="8"/>
      <c r="N536" s="59"/>
    </row>
    <row r="537" spans="2:14" ht="16.7" customHeight="1" x14ac:dyDescent="0.25">
      <c r="B537" s="233" t="s">
        <v>67</v>
      </c>
      <c r="C537" s="234" t="s">
        <v>7</v>
      </c>
      <c r="D537" s="30" t="s">
        <v>1</v>
      </c>
      <c r="E537" s="7">
        <f t="shared" ref="E537:J537" si="118">SUM(E538:E541)</f>
        <v>89785.4</v>
      </c>
      <c r="F537" s="7">
        <v>78755.100000000006</v>
      </c>
      <c r="G537" s="7">
        <f t="shared" si="118"/>
        <v>96060.4</v>
      </c>
      <c r="H537" s="7">
        <f t="shared" si="118"/>
        <v>96060.4</v>
      </c>
      <c r="I537" s="7">
        <f t="shared" si="118"/>
        <v>96060.4</v>
      </c>
      <c r="J537" s="65">
        <f t="shared" si="118"/>
        <v>96060.4</v>
      </c>
      <c r="K537" s="64"/>
      <c r="L537" s="7">
        <v>92670.8</v>
      </c>
      <c r="N537" s="59"/>
    </row>
    <row r="538" spans="2:14" ht="16.7" customHeight="1" x14ac:dyDescent="0.25">
      <c r="B538" s="233" t="s">
        <v>67</v>
      </c>
      <c r="C538" s="234" t="s">
        <v>7</v>
      </c>
      <c r="D538" s="91" t="s">
        <v>2</v>
      </c>
      <c r="E538" s="8">
        <f>[2]Лист4!E403</f>
        <v>89785.4</v>
      </c>
      <c r="F538" s="8">
        <v>78755.100000000006</v>
      </c>
      <c r="G538" s="8">
        <f>[2]Лист4!G403</f>
        <v>96060.4</v>
      </c>
      <c r="H538" s="8">
        <f>[2]Лист4!H403</f>
        <v>96060.4</v>
      </c>
      <c r="I538" s="8">
        <f>[2]Лист4!I403</f>
        <v>96060.4</v>
      </c>
      <c r="J538" s="8">
        <f>[2]Лист4!J403</f>
        <v>96060.4</v>
      </c>
      <c r="K538" s="64"/>
      <c r="L538" s="8">
        <v>92670.8</v>
      </c>
      <c r="N538" s="59"/>
    </row>
    <row r="539" spans="2:14" ht="16.7" customHeight="1" x14ac:dyDescent="0.25">
      <c r="B539" s="233" t="s">
        <v>67</v>
      </c>
      <c r="C539" s="234" t="s">
        <v>7</v>
      </c>
      <c r="D539" s="91" t="s">
        <v>3</v>
      </c>
      <c r="E539" s="8"/>
      <c r="F539" s="8"/>
      <c r="G539" s="8"/>
      <c r="H539" s="8"/>
      <c r="I539" s="8"/>
      <c r="J539" s="66"/>
      <c r="K539" s="64"/>
      <c r="L539" s="8"/>
      <c r="N539" s="59"/>
    </row>
    <row r="540" spans="2:14" ht="16.7" customHeight="1" x14ac:dyDescent="0.25">
      <c r="B540" s="233" t="s">
        <v>67</v>
      </c>
      <c r="C540" s="234" t="s">
        <v>7</v>
      </c>
      <c r="D540" s="91" t="s">
        <v>4</v>
      </c>
      <c r="E540" s="8"/>
      <c r="F540" s="8"/>
      <c r="G540" s="8"/>
      <c r="H540" s="8"/>
      <c r="I540" s="8"/>
      <c r="J540" s="66"/>
      <c r="K540" s="64"/>
      <c r="L540" s="8"/>
      <c r="N540" s="59"/>
    </row>
    <row r="541" spans="2:14" ht="16.7" customHeight="1" x14ac:dyDescent="0.25">
      <c r="B541" s="233" t="s">
        <v>67</v>
      </c>
      <c r="C541" s="234" t="s">
        <v>7</v>
      </c>
      <c r="D541" s="91" t="s">
        <v>5</v>
      </c>
      <c r="E541" s="8"/>
      <c r="F541" s="8"/>
      <c r="G541" s="8"/>
      <c r="H541" s="8"/>
      <c r="I541" s="8"/>
      <c r="J541" s="66"/>
      <c r="K541" s="64"/>
      <c r="L541" s="8"/>
      <c r="N541" s="59"/>
    </row>
    <row r="542" spans="2:14" ht="16.7" customHeight="1" x14ac:dyDescent="0.25">
      <c r="B542" s="233" t="s">
        <v>68</v>
      </c>
      <c r="C542" s="234" t="s">
        <v>7</v>
      </c>
      <c r="D542" s="30" t="s">
        <v>1</v>
      </c>
      <c r="E542" s="7">
        <f>SUM(E543:E546)</f>
        <v>3710.8</v>
      </c>
      <c r="F542" s="7">
        <v>2250.2999999999997</v>
      </c>
      <c r="G542" s="7">
        <f>SUM(G543:G546)</f>
        <v>1781.9</v>
      </c>
      <c r="H542" s="7">
        <f>SUM(H543:H546)</f>
        <v>1815.3</v>
      </c>
      <c r="I542" s="7">
        <f t="shared" ref="I542:J542" si="119">SUM(I543:I546)</f>
        <v>1815.3</v>
      </c>
      <c r="J542" s="7">
        <f t="shared" si="119"/>
        <v>1815.3</v>
      </c>
      <c r="K542" s="64"/>
      <c r="L542" s="7">
        <v>1772.6</v>
      </c>
      <c r="N542" s="59"/>
    </row>
    <row r="543" spans="2:14" ht="16.7" customHeight="1" x14ac:dyDescent="0.25">
      <c r="B543" s="233" t="s">
        <v>68</v>
      </c>
      <c r="C543" s="234" t="s">
        <v>7</v>
      </c>
      <c r="D543" s="91" t="s">
        <v>2</v>
      </c>
      <c r="E543" s="8"/>
      <c r="F543" s="8">
        <v>301.2</v>
      </c>
      <c r="G543" s="8"/>
      <c r="H543" s="8"/>
      <c r="I543" s="8"/>
      <c r="J543" s="66"/>
      <c r="K543" s="64"/>
      <c r="L543" s="8"/>
      <c r="N543" s="59"/>
    </row>
    <row r="544" spans="2:14" ht="16.7" customHeight="1" x14ac:dyDescent="0.25">
      <c r="B544" s="233" t="s">
        <v>68</v>
      </c>
      <c r="C544" s="234" t="s">
        <v>7</v>
      </c>
      <c r="D544" s="91" t="s">
        <v>3</v>
      </c>
      <c r="E544" s="8">
        <v>3710.8</v>
      </c>
      <c r="F544" s="8">
        <v>1949.1</v>
      </c>
      <c r="G544" s="8">
        <v>1781.9</v>
      </c>
      <c r="H544" s="8">
        <v>1815.3</v>
      </c>
      <c r="I544" s="8">
        <v>1815.3</v>
      </c>
      <c r="J544" s="8">
        <v>1815.3</v>
      </c>
      <c r="K544" s="64"/>
      <c r="L544" s="8">
        <v>1772.6</v>
      </c>
      <c r="N544" s="59"/>
    </row>
    <row r="545" spans="2:14" ht="16.7" customHeight="1" x14ac:dyDescent="0.25">
      <c r="B545" s="233" t="s">
        <v>68</v>
      </c>
      <c r="C545" s="234" t="s">
        <v>7</v>
      </c>
      <c r="D545" s="91" t="s">
        <v>4</v>
      </c>
      <c r="E545" s="8"/>
      <c r="F545" s="8"/>
      <c r="G545" s="8"/>
      <c r="H545" s="8"/>
      <c r="I545" s="8"/>
      <c r="J545" s="66"/>
      <c r="K545" s="64"/>
      <c r="L545" s="8"/>
      <c r="N545" s="59"/>
    </row>
    <row r="546" spans="2:14" ht="16.7" customHeight="1" x14ac:dyDescent="0.25">
      <c r="B546" s="233" t="s">
        <v>68</v>
      </c>
      <c r="C546" s="234" t="s">
        <v>7</v>
      </c>
      <c r="D546" s="91" t="s">
        <v>5</v>
      </c>
      <c r="E546" s="8"/>
      <c r="F546" s="8"/>
      <c r="G546" s="8"/>
      <c r="H546" s="8"/>
      <c r="I546" s="8"/>
      <c r="J546" s="66"/>
      <c r="K546" s="64"/>
      <c r="L546" s="8"/>
      <c r="N546" s="59"/>
    </row>
    <row r="547" spans="2:14" ht="16.7" customHeight="1" x14ac:dyDescent="0.25">
      <c r="B547" s="233" t="s">
        <v>69</v>
      </c>
      <c r="C547" s="234" t="s">
        <v>7</v>
      </c>
      <c r="D547" s="30" t="s">
        <v>1</v>
      </c>
      <c r="E547" s="7">
        <f t="shared" ref="E547:J547" si="120">SUM(E548:E551)</f>
        <v>165789.6</v>
      </c>
      <c r="F547" s="7">
        <v>166205.79999999999</v>
      </c>
      <c r="G547" s="7">
        <f t="shared" si="120"/>
        <v>137742.79999999999</v>
      </c>
      <c r="H547" s="7">
        <f t="shared" si="120"/>
        <v>137742.79999999999</v>
      </c>
      <c r="I547" s="7">
        <f t="shared" si="120"/>
        <v>137742.79999999999</v>
      </c>
      <c r="J547" s="65">
        <f t="shared" si="120"/>
        <v>137742.79999999999</v>
      </c>
      <c r="K547" s="64"/>
      <c r="L547" s="7">
        <v>146525.9</v>
      </c>
      <c r="N547" s="59"/>
    </row>
    <row r="548" spans="2:14" ht="16.7" customHeight="1" x14ac:dyDescent="0.25">
      <c r="B548" s="233" t="s">
        <v>69</v>
      </c>
      <c r="C548" s="234" t="s">
        <v>7</v>
      </c>
      <c r="D548" s="91" t="s">
        <v>2</v>
      </c>
      <c r="E548" s="8">
        <f>[2]Лист4!E411</f>
        <v>165789.6</v>
      </c>
      <c r="F548" s="8">
        <v>166205.79999999999</v>
      </c>
      <c r="G548" s="8">
        <f>[2]Лист4!G411</f>
        <v>137742.79999999999</v>
      </c>
      <c r="H548" s="8">
        <f>[2]Лист4!H411</f>
        <v>137742.79999999999</v>
      </c>
      <c r="I548" s="8">
        <f>[2]Лист4!I411</f>
        <v>137742.79999999999</v>
      </c>
      <c r="J548" s="8">
        <f>[2]Лист4!J411</f>
        <v>137742.79999999999</v>
      </c>
      <c r="K548" s="64"/>
      <c r="L548" s="8">
        <v>146525.9</v>
      </c>
      <c r="N548" s="59"/>
    </row>
    <row r="549" spans="2:14" ht="16.7" customHeight="1" x14ac:dyDescent="0.25">
      <c r="B549" s="233" t="s">
        <v>69</v>
      </c>
      <c r="C549" s="234" t="s">
        <v>7</v>
      </c>
      <c r="D549" s="91" t="s">
        <v>3</v>
      </c>
      <c r="E549" s="8"/>
      <c r="F549" s="8"/>
      <c r="G549" s="8"/>
      <c r="H549" s="8"/>
      <c r="I549" s="8"/>
      <c r="J549" s="66"/>
      <c r="K549" s="64"/>
      <c r="L549" s="8"/>
      <c r="N549" s="59"/>
    </row>
    <row r="550" spans="2:14" ht="16.7" customHeight="1" x14ac:dyDescent="0.25">
      <c r="B550" s="233" t="s">
        <v>69</v>
      </c>
      <c r="C550" s="234" t="s">
        <v>7</v>
      </c>
      <c r="D550" s="91" t="s">
        <v>4</v>
      </c>
      <c r="E550" s="8"/>
      <c r="F550" s="8"/>
      <c r="G550" s="8"/>
      <c r="H550" s="8"/>
      <c r="I550" s="8"/>
      <c r="J550" s="66"/>
      <c r="K550" s="64"/>
      <c r="L550" s="8"/>
      <c r="N550" s="59"/>
    </row>
    <row r="551" spans="2:14" ht="16.7" customHeight="1" x14ac:dyDescent="0.25">
      <c r="B551" s="233" t="s">
        <v>69</v>
      </c>
      <c r="C551" s="234" t="s">
        <v>7</v>
      </c>
      <c r="D551" s="91" t="s">
        <v>5</v>
      </c>
      <c r="E551" s="8"/>
      <c r="F551" s="8"/>
      <c r="G551" s="8"/>
      <c r="H551" s="8"/>
      <c r="I551" s="8"/>
      <c r="J551" s="66"/>
      <c r="K551" s="64"/>
      <c r="L551" s="8"/>
      <c r="N551" s="59"/>
    </row>
    <row r="552" spans="2:14" ht="20.100000000000001" customHeight="1" x14ac:dyDescent="0.25">
      <c r="B552" s="233" t="s">
        <v>419</v>
      </c>
      <c r="C552" s="234" t="s">
        <v>7</v>
      </c>
      <c r="D552" s="30" t="s">
        <v>1</v>
      </c>
      <c r="E552" s="7">
        <f t="shared" ref="E552:J552" si="121">SUM(E553:E556)</f>
        <v>650</v>
      </c>
      <c r="F552" s="7">
        <v>2457.5</v>
      </c>
      <c r="G552" s="7">
        <f t="shared" si="121"/>
        <v>3750</v>
      </c>
      <c r="H552" s="7">
        <f t="shared" si="121"/>
        <v>3750</v>
      </c>
      <c r="I552" s="7">
        <f t="shared" si="121"/>
        <v>3750</v>
      </c>
      <c r="J552" s="65">
        <f t="shared" si="121"/>
        <v>3750</v>
      </c>
      <c r="K552" s="64"/>
      <c r="L552" s="7">
        <v>3750</v>
      </c>
      <c r="N552" s="59"/>
    </row>
    <row r="553" spans="2:14" ht="20.100000000000001" customHeight="1" x14ac:dyDescent="0.25">
      <c r="B553" s="233" t="s">
        <v>70</v>
      </c>
      <c r="C553" s="234" t="s">
        <v>7</v>
      </c>
      <c r="D553" s="91" t="s">
        <v>2</v>
      </c>
      <c r="E553" s="8">
        <f>[2]Лист4!E415</f>
        <v>650</v>
      </c>
      <c r="F553" s="8">
        <v>2457.5</v>
      </c>
      <c r="G553" s="8">
        <f>[2]Лист4!G415</f>
        <v>3750</v>
      </c>
      <c r="H553" s="8">
        <f>[2]Лист4!H415</f>
        <v>3750</v>
      </c>
      <c r="I553" s="8">
        <f>[2]Лист4!I415</f>
        <v>3750</v>
      </c>
      <c r="J553" s="8">
        <f>[2]Лист4!J415</f>
        <v>3750</v>
      </c>
      <c r="K553" s="64"/>
      <c r="L553" s="8">
        <v>3750</v>
      </c>
      <c r="N553" s="59"/>
    </row>
    <row r="554" spans="2:14" ht="20.100000000000001" customHeight="1" x14ac:dyDescent="0.25">
      <c r="B554" s="233" t="s">
        <v>70</v>
      </c>
      <c r="C554" s="234" t="s">
        <v>7</v>
      </c>
      <c r="D554" s="91" t="s">
        <v>3</v>
      </c>
      <c r="E554" s="8"/>
      <c r="F554" s="8"/>
      <c r="G554" s="8"/>
      <c r="H554" s="8"/>
      <c r="I554" s="8"/>
      <c r="J554" s="66"/>
      <c r="K554" s="64"/>
      <c r="L554" s="8"/>
      <c r="N554" s="59"/>
    </row>
    <row r="555" spans="2:14" ht="20.100000000000001" customHeight="1" x14ac:dyDescent="0.25">
      <c r="B555" s="233" t="s">
        <v>70</v>
      </c>
      <c r="C555" s="234" t="s">
        <v>7</v>
      </c>
      <c r="D555" s="91" t="s">
        <v>4</v>
      </c>
      <c r="E555" s="8"/>
      <c r="F555" s="8"/>
      <c r="G555" s="8"/>
      <c r="H555" s="8"/>
      <c r="I555" s="8"/>
      <c r="J555" s="66"/>
      <c r="K555" s="64"/>
      <c r="L555" s="8"/>
      <c r="N555" s="59"/>
    </row>
    <row r="556" spans="2:14" ht="20.100000000000001" customHeight="1" x14ac:dyDescent="0.25">
      <c r="B556" s="233" t="s">
        <v>70</v>
      </c>
      <c r="C556" s="234" t="s">
        <v>7</v>
      </c>
      <c r="D556" s="91" t="s">
        <v>5</v>
      </c>
      <c r="E556" s="8"/>
      <c r="F556" s="8"/>
      <c r="G556" s="8"/>
      <c r="H556" s="8"/>
      <c r="I556" s="8"/>
      <c r="J556" s="66"/>
      <c r="K556" s="64"/>
      <c r="L556" s="8"/>
      <c r="N556" s="59"/>
    </row>
    <row r="557" spans="2:14" ht="20.100000000000001" customHeight="1" x14ac:dyDescent="0.25">
      <c r="B557" s="233" t="s">
        <v>420</v>
      </c>
      <c r="C557" s="234" t="s">
        <v>7</v>
      </c>
      <c r="D557" s="30" t="s">
        <v>1</v>
      </c>
      <c r="E557" s="7">
        <f t="shared" ref="E557:J557" si="122">SUM(E558:E561)</f>
        <v>143.4</v>
      </c>
      <c r="F557" s="7">
        <v>255</v>
      </c>
      <c r="G557" s="7">
        <f t="shared" si="122"/>
        <v>3200</v>
      </c>
      <c r="H557" s="7">
        <f t="shared" si="122"/>
        <v>3200</v>
      </c>
      <c r="I557" s="7">
        <f t="shared" si="122"/>
        <v>3200</v>
      </c>
      <c r="J557" s="65">
        <f t="shared" si="122"/>
        <v>3200</v>
      </c>
      <c r="K557" s="64"/>
      <c r="L557" s="7">
        <v>300</v>
      </c>
      <c r="N557" s="59"/>
    </row>
    <row r="558" spans="2:14" ht="20.100000000000001" customHeight="1" x14ac:dyDescent="0.25">
      <c r="B558" s="233"/>
      <c r="C558" s="234" t="s">
        <v>7</v>
      </c>
      <c r="D558" s="91" t="s">
        <v>2</v>
      </c>
      <c r="E558" s="8">
        <f>[2]Лист4!E419</f>
        <v>143.4</v>
      </c>
      <c r="F558" s="8">
        <v>255</v>
      </c>
      <c r="G558" s="8">
        <f>[2]Лист4!G419</f>
        <v>3200</v>
      </c>
      <c r="H558" s="8">
        <f>[2]Лист4!H419</f>
        <v>3200</v>
      </c>
      <c r="I558" s="8">
        <f>[2]Лист4!I419</f>
        <v>3200</v>
      </c>
      <c r="J558" s="8">
        <f>[2]Лист4!J419</f>
        <v>3200</v>
      </c>
      <c r="K558" s="64"/>
      <c r="L558" s="8">
        <v>300</v>
      </c>
      <c r="N558" s="59"/>
    </row>
    <row r="559" spans="2:14" ht="20.100000000000001" customHeight="1" x14ac:dyDescent="0.25">
      <c r="B559" s="233"/>
      <c r="C559" s="234" t="s">
        <v>7</v>
      </c>
      <c r="D559" s="91" t="s">
        <v>3</v>
      </c>
      <c r="E559" s="8"/>
      <c r="F559" s="8"/>
      <c r="G559" s="8"/>
      <c r="H559" s="8"/>
      <c r="I559" s="8"/>
      <c r="J559" s="66"/>
      <c r="K559" s="64"/>
      <c r="L559" s="8"/>
      <c r="N559" s="59"/>
    </row>
    <row r="560" spans="2:14" ht="20.100000000000001" customHeight="1" x14ac:dyDescent="0.25">
      <c r="B560" s="233"/>
      <c r="C560" s="234" t="s">
        <v>7</v>
      </c>
      <c r="D560" s="91" t="s">
        <v>4</v>
      </c>
      <c r="E560" s="8"/>
      <c r="F560" s="8"/>
      <c r="G560" s="8"/>
      <c r="H560" s="8"/>
      <c r="I560" s="8"/>
      <c r="J560" s="66"/>
      <c r="K560" s="64"/>
      <c r="L560" s="8"/>
      <c r="N560" s="59"/>
    </row>
    <row r="561" spans="1:14" ht="20.100000000000001" customHeight="1" x14ac:dyDescent="0.25">
      <c r="B561" s="233"/>
      <c r="C561" s="234" t="s">
        <v>7</v>
      </c>
      <c r="D561" s="91" t="s">
        <v>5</v>
      </c>
      <c r="E561" s="8"/>
      <c r="F561" s="8"/>
      <c r="G561" s="8"/>
      <c r="H561" s="8"/>
      <c r="I561" s="8"/>
      <c r="J561" s="66"/>
      <c r="K561" s="64"/>
      <c r="L561" s="8"/>
      <c r="N561" s="59"/>
    </row>
    <row r="562" spans="1:14" ht="20.100000000000001" customHeight="1" x14ac:dyDescent="0.25">
      <c r="B562" s="235" t="s">
        <v>421</v>
      </c>
      <c r="C562" s="234" t="s">
        <v>7</v>
      </c>
      <c r="D562" s="30" t="s">
        <v>1</v>
      </c>
      <c r="E562" s="7">
        <f>SUM(E563:E566)</f>
        <v>5208</v>
      </c>
      <c r="F562" s="7"/>
      <c r="G562" s="7"/>
      <c r="H562" s="7"/>
      <c r="I562" s="7"/>
      <c r="J562" s="65"/>
      <c r="K562" s="64"/>
      <c r="L562" s="7"/>
      <c r="N562" s="59"/>
    </row>
    <row r="563" spans="1:14" ht="20.100000000000001" customHeight="1" x14ac:dyDescent="0.25">
      <c r="B563" s="236"/>
      <c r="C563" s="234" t="s">
        <v>7</v>
      </c>
      <c r="D563" s="91" t="s">
        <v>2</v>
      </c>
      <c r="E563" s="10">
        <v>5208</v>
      </c>
      <c r="F563" s="10"/>
      <c r="G563" s="10"/>
      <c r="H563" s="10"/>
      <c r="I563" s="10"/>
      <c r="J563" s="72"/>
      <c r="K563" s="64"/>
      <c r="L563" s="10"/>
      <c r="N563" s="59"/>
    </row>
    <row r="564" spans="1:14" ht="20.100000000000001" customHeight="1" x14ac:dyDescent="0.25">
      <c r="B564" s="236"/>
      <c r="C564" s="234" t="s">
        <v>7</v>
      </c>
      <c r="D564" s="91" t="s">
        <v>3</v>
      </c>
      <c r="E564" s="10"/>
      <c r="F564" s="10"/>
      <c r="G564" s="10"/>
      <c r="H564" s="10"/>
      <c r="I564" s="10"/>
      <c r="J564" s="72"/>
      <c r="K564" s="64"/>
      <c r="L564" s="10"/>
      <c r="N564" s="59"/>
    </row>
    <row r="565" spans="1:14" ht="20.100000000000001" customHeight="1" x14ac:dyDescent="0.25">
      <c r="B565" s="236"/>
      <c r="C565" s="234" t="s">
        <v>7</v>
      </c>
      <c r="D565" s="91" t="s">
        <v>4</v>
      </c>
      <c r="E565" s="10"/>
      <c r="F565" s="8"/>
      <c r="G565" s="8"/>
      <c r="H565" s="8"/>
      <c r="I565" s="8"/>
      <c r="J565" s="66"/>
      <c r="K565" s="64"/>
      <c r="L565" s="8"/>
      <c r="N565" s="59"/>
    </row>
    <row r="566" spans="1:14" ht="20.100000000000001" customHeight="1" x14ac:dyDescent="0.25">
      <c r="B566" s="237"/>
      <c r="C566" s="234" t="s">
        <v>7</v>
      </c>
      <c r="D566" s="91" t="s">
        <v>5</v>
      </c>
      <c r="E566" s="10"/>
      <c r="F566" s="8"/>
      <c r="G566" s="8"/>
      <c r="H566" s="8"/>
      <c r="I566" s="8"/>
      <c r="J566" s="66"/>
      <c r="K566" s="64"/>
      <c r="L566" s="8"/>
      <c r="N566" s="59"/>
    </row>
    <row r="567" spans="1:14" ht="20.100000000000001" customHeight="1" x14ac:dyDescent="0.25">
      <c r="B567" s="235" t="s">
        <v>422</v>
      </c>
      <c r="C567" s="234" t="s">
        <v>7</v>
      </c>
      <c r="D567" s="30" t="s">
        <v>1</v>
      </c>
      <c r="E567" s="9">
        <f>SUM(E568:E571)</f>
        <v>4779.3999999999996</v>
      </c>
      <c r="F567" s="9"/>
      <c r="G567" s="9"/>
      <c r="H567" s="9"/>
      <c r="I567" s="9"/>
      <c r="J567" s="73"/>
      <c r="K567" s="64"/>
      <c r="L567" s="9"/>
      <c r="N567" s="59"/>
    </row>
    <row r="568" spans="1:14" ht="20.100000000000001" customHeight="1" x14ac:dyDescent="0.25">
      <c r="B568" s="236"/>
      <c r="C568" s="234" t="s">
        <v>7</v>
      </c>
      <c r="D568" s="91" t="s">
        <v>2</v>
      </c>
      <c r="E568" s="10">
        <v>4779.3999999999996</v>
      </c>
      <c r="F568" s="10"/>
      <c r="G568" s="10"/>
      <c r="H568" s="10"/>
      <c r="I568" s="10"/>
      <c r="J568" s="72"/>
      <c r="K568" s="64"/>
      <c r="L568" s="10"/>
      <c r="N568" s="59"/>
    </row>
    <row r="569" spans="1:14" ht="20.100000000000001" customHeight="1" x14ac:dyDescent="0.25">
      <c r="B569" s="236"/>
      <c r="C569" s="234" t="s">
        <v>7</v>
      </c>
      <c r="D569" s="91" t="s">
        <v>3</v>
      </c>
      <c r="E569" s="10"/>
      <c r="F569" s="10"/>
      <c r="G569" s="10"/>
      <c r="H569" s="10"/>
      <c r="I569" s="10"/>
      <c r="J569" s="72"/>
      <c r="K569" s="64"/>
      <c r="L569" s="10"/>
      <c r="N569" s="59"/>
    </row>
    <row r="570" spans="1:14" ht="20.100000000000001" customHeight="1" x14ac:dyDescent="0.25">
      <c r="B570" s="236"/>
      <c r="C570" s="234" t="s">
        <v>7</v>
      </c>
      <c r="D570" s="91" t="s">
        <v>4</v>
      </c>
      <c r="E570" s="8"/>
      <c r="F570" s="8"/>
      <c r="G570" s="8"/>
      <c r="H570" s="8"/>
      <c r="I570" s="8"/>
      <c r="J570" s="66"/>
      <c r="K570" s="64"/>
      <c r="L570" s="8"/>
      <c r="N570" s="59"/>
    </row>
    <row r="571" spans="1:14" ht="20.100000000000001" customHeight="1" x14ac:dyDescent="0.25">
      <c r="B571" s="237"/>
      <c r="C571" s="234" t="s">
        <v>7</v>
      </c>
      <c r="D571" s="91" t="s">
        <v>5</v>
      </c>
      <c r="E571" s="8"/>
      <c r="F571" s="8"/>
      <c r="G571" s="8"/>
      <c r="H571" s="8"/>
      <c r="I571" s="8"/>
      <c r="J571" s="66"/>
      <c r="K571" s="64"/>
      <c r="L571" s="8"/>
      <c r="N571" s="59"/>
    </row>
    <row r="572" spans="1:14" s="71" customFormat="1" ht="20.100000000000001" customHeight="1" x14ac:dyDescent="0.25">
      <c r="A572" s="89"/>
      <c r="B572" s="235" t="s">
        <v>479</v>
      </c>
      <c r="C572" s="234" t="s">
        <v>7</v>
      </c>
      <c r="D572" s="30" t="s">
        <v>1</v>
      </c>
      <c r="E572" s="8"/>
      <c r="F572" s="7"/>
      <c r="G572" s="8"/>
      <c r="H572" s="8"/>
      <c r="I572" s="8"/>
      <c r="J572" s="66"/>
      <c r="K572" s="64"/>
      <c r="L572" s="7">
        <v>24119.8</v>
      </c>
      <c r="M572" s="70"/>
      <c r="N572" s="59"/>
    </row>
    <row r="573" spans="1:14" s="71" customFormat="1" ht="20.100000000000001" customHeight="1" x14ac:dyDescent="0.25">
      <c r="A573" s="89"/>
      <c r="B573" s="236"/>
      <c r="C573" s="234" t="s">
        <v>7</v>
      </c>
      <c r="D573" s="91" t="s">
        <v>2</v>
      </c>
      <c r="E573" s="8"/>
      <c r="F573" s="8"/>
      <c r="G573" s="8"/>
      <c r="H573" s="8"/>
      <c r="I573" s="8"/>
      <c r="J573" s="66"/>
      <c r="K573" s="64"/>
      <c r="L573" s="8"/>
      <c r="M573" s="70"/>
      <c r="N573" s="59"/>
    </row>
    <row r="574" spans="1:14" s="71" customFormat="1" ht="20.100000000000001" customHeight="1" x14ac:dyDescent="0.25">
      <c r="A574" s="89"/>
      <c r="B574" s="236"/>
      <c r="C574" s="234" t="s">
        <v>7</v>
      </c>
      <c r="D574" s="91" t="s">
        <v>3</v>
      </c>
      <c r="E574" s="8"/>
      <c r="F574" s="8"/>
      <c r="G574" s="8"/>
      <c r="H574" s="8"/>
      <c r="I574" s="8"/>
      <c r="J574" s="66"/>
      <c r="K574" s="64"/>
      <c r="L574" s="8">
        <v>24119.8</v>
      </c>
      <c r="M574" s="70"/>
      <c r="N574" s="59"/>
    </row>
    <row r="575" spans="1:14" s="71" customFormat="1" ht="20.100000000000001" customHeight="1" x14ac:dyDescent="0.25">
      <c r="A575" s="89"/>
      <c r="B575" s="236"/>
      <c r="C575" s="234" t="s">
        <v>7</v>
      </c>
      <c r="D575" s="91" t="s">
        <v>4</v>
      </c>
      <c r="E575" s="8"/>
      <c r="F575" s="8"/>
      <c r="G575" s="8"/>
      <c r="H575" s="8"/>
      <c r="I575" s="8"/>
      <c r="J575" s="66"/>
      <c r="K575" s="64"/>
      <c r="L575" s="8"/>
      <c r="M575" s="70"/>
      <c r="N575" s="59"/>
    </row>
    <row r="576" spans="1:14" s="71" customFormat="1" ht="20.100000000000001" customHeight="1" x14ac:dyDescent="0.25">
      <c r="A576" s="89"/>
      <c r="B576" s="237"/>
      <c r="C576" s="234" t="s">
        <v>7</v>
      </c>
      <c r="D576" s="91" t="s">
        <v>5</v>
      </c>
      <c r="E576" s="8"/>
      <c r="F576" s="8"/>
      <c r="G576" s="8"/>
      <c r="H576" s="8"/>
      <c r="I576" s="8"/>
      <c r="J576" s="66"/>
      <c r="K576" s="64"/>
      <c r="L576" s="8"/>
      <c r="M576" s="70"/>
      <c r="N576" s="59"/>
    </row>
    <row r="577" spans="1:14" s="71" customFormat="1" ht="20.100000000000001" customHeight="1" x14ac:dyDescent="0.25">
      <c r="A577" s="89"/>
      <c r="B577" s="235" t="s">
        <v>480</v>
      </c>
      <c r="C577" s="234" t="s">
        <v>7</v>
      </c>
      <c r="D577" s="30" t="s">
        <v>1</v>
      </c>
      <c r="E577" s="8"/>
      <c r="F577" s="7"/>
      <c r="G577" s="8"/>
      <c r="H577" s="8"/>
      <c r="I577" s="8"/>
      <c r="J577" s="66"/>
      <c r="K577" s="64"/>
      <c r="L577" s="7">
        <v>95847.9</v>
      </c>
      <c r="M577" s="70"/>
      <c r="N577" s="59"/>
    </row>
    <row r="578" spans="1:14" s="71" customFormat="1" ht="20.100000000000001" customHeight="1" x14ac:dyDescent="0.25">
      <c r="A578" s="89"/>
      <c r="B578" s="236"/>
      <c r="C578" s="234" t="s">
        <v>7</v>
      </c>
      <c r="D578" s="91" t="s">
        <v>2</v>
      </c>
      <c r="E578" s="8"/>
      <c r="F578" s="8"/>
      <c r="G578" s="8"/>
      <c r="H578" s="8"/>
      <c r="I578" s="8"/>
      <c r="J578" s="66"/>
      <c r="K578" s="64"/>
      <c r="L578" s="8"/>
      <c r="M578" s="70"/>
      <c r="N578" s="59"/>
    </row>
    <row r="579" spans="1:14" s="71" customFormat="1" ht="20.100000000000001" customHeight="1" x14ac:dyDescent="0.25">
      <c r="A579" s="89"/>
      <c r="B579" s="236"/>
      <c r="C579" s="234" t="s">
        <v>7</v>
      </c>
      <c r="D579" s="91" t="s">
        <v>3</v>
      </c>
      <c r="E579" s="8"/>
      <c r="F579" s="8"/>
      <c r="G579" s="8"/>
      <c r="H579" s="8"/>
      <c r="I579" s="8"/>
      <c r="J579" s="66"/>
      <c r="K579" s="64"/>
      <c r="L579" s="8">
        <v>95847.9</v>
      </c>
      <c r="M579" s="70"/>
      <c r="N579" s="59"/>
    </row>
    <row r="580" spans="1:14" s="71" customFormat="1" ht="34.5" customHeight="1" x14ac:dyDescent="0.25">
      <c r="A580" s="89"/>
      <c r="B580" s="236"/>
      <c r="C580" s="234" t="s">
        <v>7</v>
      </c>
      <c r="D580" s="91" t="s">
        <v>4</v>
      </c>
      <c r="E580" s="8"/>
      <c r="F580" s="8"/>
      <c r="G580" s="8"/>
      <c r="H580" s="8"/>
      <c r="I580" s="8"/>
      <c r="J580" s="66"/>
      <c r="K580" s="64"/>
      <c r="L580" s="8"/>
      <c r="M580" s="70"/>
      <c r="N580" s="59"/>
    </row>
    <row r="581" spans="1:14" s="71" customFormat="1" ht="36.75" customHeight="1" x14ac:dyDescent="0.25">
      <c r="A581" s="89"/>
      <c r="B581" s="237"/>
      <c r="C581" s="234" t="s">
        <v>7</v>
      </c>
      <c r="D581" s="91" t="s">
        <v>5</v>
      </c>
      <c r="E581" s="8"/>
      <c r="F581" s="8"/>
      <c r="G581" s="8"/>
      <c r="H581" s="8"/>
      <c r="I581" s="8"/>
      <c r="J581" s="66"/>
      <c r="K581" s="64"/>
      <c r="L581" s="8"/>
      <c r="M581" s="70"/>
      <c r="N581" s="59"/>
    </row>
    <row r="582" spans="1:14" s="71" customFormat="1" ht="22.5" customHeight="1" x14ac:dyDescent="0.25">
      <c r="A582" s="89"/>
      <c r="B582" s="235" t="s">
        <v>482</v>
      </c>
      <c r="C582" s="234" t="s">
        <v>7</v>
      </c>
      <c r="D582" s="30" t="s">
        <v>1</v>
      </c>
      <c r="E582" s="8"/>
      <c r="F582" s="7"/>
      <c r="G582" s="8"/>
      <c r="H582" s="8"/>
      <c r="I582" s="8"/>
      <c r="J582" s="66"/>
      <c r="K582" s="64"/>
      <c r="L582" s="7">
        <v>185456.5</v>
      </c>
      <c r="M582" s="70"/>
      <c r="N582" s="59"/>
    </row>
    <row r="583" spans="1:14" s="71" customFormat="1" ht="20.25" customHeight="1" x14ac:dyDescent="0.25">
      <c r="A583" s="89"/>
      <c r="B583" s="236"/>
      <c r="C583" s="234" t="s">
        <v>7</v>
      </c>
      <c r="D583" s="91" t="s">
        <v>2</v>
      </c>
      <c r="E583" s="8"/>
      <c r="F583" s="8"/>
      <c r="G583" s="8"/>
      <c r="H583" s="8"/>
      <c r="I583" s="8"/>
      <c r="J583" s="66"/>
      <c r="K583" s="64"/>
      <c r="L583" s="8"/>
      <c r="M583" s="70"/>
      <c r="N583" s="59"/>
    </row>
    <row r="584" spans="1:14" s="71" customFormat="1" ht="18.75" customHeight="1" x14ac:dyDescent="0.25">
      <c r="A584" s="89"/>
      <c r="B584" s="236"/>
      <c r="C584" s="234" t="s">
        <v>7</v>
      </c>
      <c r="D584" s="91" t="s">
        <v>3</v>
      </c>
      <c r="E584" s="8"/>
      <c r="F584" s="8"/>
      <c r="G584" s="8"/>
      <c r="H584" s="8"/>
      <c r="I584" s="8"/>
      <c r="J584" s="66"/>
      <c r="K584" s="64"/>
      <c r="L584" s="8">
        <v>185456.5</v>
      </c>
      <c r="M584" s="70"/>
      <c r="N584" s="59"/>
    </row>
    <row r="585" spans="1:14" s="71" customFormat="1" ht="18.75" customHeight="1" x14ac:dyDescent="0.25">
      <c r="A585" s="89"/>
      <c r="B585" s="236"/>
      <c r="C585" s="234" t="s">
        <v>7</v>
      </c>
      <c r="D585" s="91" t="s">
        <v>4</v>
      </c>
      <c r="E585" s="8"/>
      <c r="F585" s="8"/>
      <c r="G585" s="8"/>
      <c r="H585" s="8"/>
      <c r="I585" s="8"/>
      <c r="J585" s="66"/>
      <c r="K585" s="64"/>
      <c r="L585" s="8"/>
      <c r="M585" s="70"/>
      <c r="N585" s="59"/>
    </row>
    <row r="586" spans="1:14" s="71" customFormat="1" ht="17.25" customHeight="1" x14ac:dyDescent="0.25">
      <c r="A586" s="89"/>
      <c r="B586" s="237"/>
      <c r="C586" s="234" t="s">
        <v>7</v>
      </c>
      <c r="D586" s="91" t="s">
        <v>5</v>
      </c>
      <c r="E586" s="8"/>
      <c r="F586" s="8"/>
      <c r="G586" s="8"/>
      <c r="H586" s="8"/>
      <c r="I586" s="8"/>
      <c r="J586" s="66"/>
      <c r="K586" s="64"/>
      <c r="L586" s="8"/>
      <c r="M586" s="70"/>
      <c r="N586" s="59"/>
    </row>
    <row r="587" spans="1:14" s="71" customFormat="1" ht="42" customHeight="1" x14ac:dyDescent="0.25">
      <c r="A587" s="89"/>
      <c r="B587" s="235" t="s">
        <v>516</v>
      </c>
      <c r="C587" s="234" t="s">
        <v>7</v>
      </c>
      <c r="D587" s="30" t="s">
        <v>1</v>
      </c>
      <c r="E587" s="8"/>
      <c r="F587" s="7"/>
      <c r="G587" s="8"/>
      <c r="H587" s="8"/>
      <c r="I587" s="8"/>
      <c r="J587" s="66"/>
      <c r="K587" s="64"/>
      <c r="L587" s="7">
        <v>45809.1</v>
      </c>
      <c r="M587" s="70"/>
      <c r="N587" s="59"/>
    </row>
    <row r="588" spans="1:14" s="71" customFormat="1" ht="35.25" customHeight="1" x14ac:dyDescent="0.25">
      <c r="A588" s="89"/>
      <c r="B588" s="236"/>
      <c r="C588" s="234" t="s">
        <v>7</v>
      </c>
      <c r="D588" s="91" t="s">
        <v>2</v>
      </c>
      <c r="E588" s="8"/>
      <c r="F588" s="8"/>
      <c r="G588" s="8"/>
      <c r="H588" s="8"/>
      <c r="I588" s="8"/>
      <c r="J588" s="66"/>
      <c r="K588" s="64"/>
      <c r="L588" s="8"/>
      <c r="M588" s="70"/>
      <c r="N588" s="59"/>
    </row>
    <row r="589" spans="1:14" s="71" customFormat="1" ht="23.25" customHeight="1" x14ac:dyDescent="0.25">
      <c r="A589" s="89"/>
      <c r="B589" s="236"/>
      <c r="C589" s="234" t="s">
        <v>7</v>
      </c>
      <c r="D589" s="91" t="s">
        <v>3</v>
      </c>
      <c r="E589" s="8"/>
      <c r="F589" s="8"/>
      <c r="G589" s="8"/>
      <c r="H589" s="8"/>
      <c r="I589" s="8"/>
      <c r="J589" s="66"/>
      <c r="K589" s="64"/>
      <c r="L589" s="8">
        <v>45809.1</v>
      </c>
      <c r="M589" s="70"/>
      <c r="N589" s="59"/>
    </row>
    <row r="590" spans="1:14" s="71" customFormat="1" ht="28.5" customHeight="1" x14ac:dyDescent="0.25">
      <c r="A590" s="89"/>
      <c r="B590" s="236"/>
      <c r="C590" s="234" t="s">
        <v>7</v>
      </c>
      <c r="D590" s="91" t="s">
        <v>4</v>
      </c>
      <c r="E590" s="8"/>
      <c r="F590" s="8"/>
      <c r="G590" s="8"/>
      <c r="H590" s="8"/>
      <c r="I590" s="8"/>
      <c r="J590" s="66"/>
      <c r="K590" s="64"/>
      <c r="L590" s="8"/>
      <c r="M590" s="70"/>
      <c r="N590" s="59"/>
    </row>
    <row r="591" spans="1:14" s="71" customFormat="1" ht="15.75" customHeight="1" x14ac:dyDescent="0.25">
      <c r="A591" s="89"/>
      <c r="B591" s="237"/>
      <c r="C591" s="234" t="s">
        <v>7</v>
      </c>
      <c r="D591" s="91" t="s">
        <v>5</v>
      </c>
      <c r="E591" s="8"/>
      <c r="F591" s="8"/>
      <c r="G591" s="8"/>
      <c r="H591" s="8"/>
      <c r="I591" s="8"/>
      <c r="J591" s="66"/>
      <c r="K591" s="64"/>
      <c r="L591" s="8"/>
      <c r="M591" s="70"/>
      <c r="N591" s="59"/>
    </row>
    <row r="592" spans="1:14" s="71" customFormat="1" ht="17.25" customHeight="1" x14ac:dyDescent="0.25">
      <c r="A592" s="89"/>
      <c r="B592" s="235" t="s">
        <v>483</v>
      </c>
      <c r="C592" s="234" t="s">
        <v>7</v>
      </c>
      <c r="D592" s="30" t="s">
        <v>1</v>
      </c>
      <c r="E592" s="8"/>
      <c r="F592" s="7"/>
      <c r="G592" s="8"/>
      <c r="H592" s="8"/>
      <c r="I592" s="8"/>
      <c r="J592" s="66"/>
      <c r="K592" s="64"/>
      <c r="L592" s="7">
        <v>5198.2</v>
      </c>
      <c r="M592" s="70"/>
      <c r="N592" s="59"/>
    </row>
    <row r="593" spans="1:14" s="71" customFormat="1" ht="17.25" customHeight="1" x14ac:dyDescent="0.25">
      <c r="A593" s="89"/>
      <c r="B593" s="236"/>
      <c r="C593" s="234" t="s">
        <v>7</v>
      </c>
      <c r="D593" s="91" t="s">
        <v>2</v>
      </c>
      <c r="E593" s="8"/>
      <c r="F593" s="8"/>
      <c r="G593" s="8"/>
      <c r="H593" s="8"/>
      <c r="I593" s="8"/>
      <c r="J593" s="66"/>
      <c r="K593" s="64"/>
      <c r="L593" s="8">
        <v>5198.2</v>
      </c>
      <c r="M593" s="70"/>
      <c r="N593" s="59"/>
    </row>
    <row r="594" spans="1:14" s="71" customFormat="1" ht="17.25" customHeight="1" x14ac:dyDescent="0.25">
      <c r="A594" s="89"/>
      <c r="B594" s="236"/>
      <c r="C594" s="234" t="s">
        <v>7</v>
      </c>
      <c r="D594" s="91" t="s">
        <v>3</v>
      </c>
      <c r="E594" s="8"/>
      <c r="F594" s="8"/>
      <c r="G594" s="8"/>
      <c r="H594" s="8"/>
      <c r="I594" s="8"/>
      <c r="J594" s="66"/>
      <c r="K594" s="64"/>
      <c r="L594" s="8"/>
      <c r="M594" s="70"/>
      <c r="N594" s="59"/>
    </row>
    <row r="595" spans="1:14" s="71" customFormat="1" ht="17.25" customHeight="1" x14ac:dyDescent="0.25">
      <c r="A595" s="89"/>
      <c r="B595" s="236"/>
      <c r="C595" s="234" t="s">
        <v>7</v>
      </c>
      <c r="D595" s="91" t="s">
        <v>4</v>
      </c>
      <c r="E595" s="8"/>
      <c r="F595" s="8"/>
      <c r="G595" s="8"/>
      <c r="H595" s="8"/>
      <c r="I595" s="8"/>
      <c r="J595" s="66"/>
      <c r="K595" s="64"/>
      <c r="L595" s="8"/>
      <c r="M595" s="70"/>
      <c r="N595" s="59"/>
    </row>
    <row r="596" spans="1:14" s="71" customFormat="1" ht="17.25" customHeight="1" x14ac:dyDescent="0.25">
      <c r="A596" s="89"/>
      <c r="B596" s="237"/>
      <c r="C596" s="234" t="s">
        <v>7</v>
      </c>
      <c r="D596" s="91" t="s">
        <v>5</v>
      </c>
      <c r="E596" s="8"/>
      <c r="F596" s="8"/>
      <c r="G596" s="8"/>
      <c r="H596" s="8"/>
      <c r="I596" s="8"/>
      <c r="J596" s="66"/>
      <c r="K596" s="64"/>
      <c r="L596" s="8"/>
      <c r="M596" s="70"/>
      <c r="N596" s="59"/>
    </row>
    <row r="597" spans="1:14" s="71" customFormat="1" ht="17.25" customHeight="1" x14ac:dyDescent="0.25">
      <c r="A597" s="89"/>
      <c r="B597" s="233" t="s">
        <v>481</v>
      </c>
      <c r="C597" s="248" t="s">
        <v>7</v>
      </c>
      <c r="D597" s="30" t="s">
        <v>1</v>
      </c>
      <c r="E597" s="8"/>
      <c r="F597" s="7"/>
      <c r="G597" s="8"/>
      <c r="H597" s="8"/>
      <c r="I597" s="8"/>
      <c r="J597" s="8"/>
      <c r="K597" s="64"/>
      <c r="L597" s="7">
        <v>30000</v>
      </c>
      <c r="M597" s="70"/>
      <c r="N597" s="59"/>
    </row>
    <row r="598" spans="1:14" s="71" customFormat="1" ht="17.25" customHeight="1" x14ac:dyDescent="0.25">
      <c r="A598" s="89"/>
      <c r="B598" s="233"/>
      <c r="C598" s="248" t="s">
        <v>7</v>
      </c>
      <c r="D598" s="91" t="s">
        <v>2</v>
      </c>
      <c r="E598" s="8"/>
      <c r="F598" s="8"/>
      <c r="G598" s="8"/>
      <c r="H598" s="8"/>
      <c r="I598" s="8"/>
      <c r="J598" s="8"/>
      <c r="K598" s="64"/>
      <c r="L598" s="8">
        <v>30000</v>
      </c>
      <c r="M598" s="70"/>
      <c r="N598" s="59"/>
    </row>
    <row r="599" spans="1:14" s="71" customFormat="1" ht="17.25" customHeight="1" x14ac:dyDescent="0.25">
      <c r="A599" s="89"/>
      <c r="B599" s="233"/>
      <c r="C599" s="248" t="s">
        <v>7</v>
      </c>
      <c r="D599" s="91" t="s">
        <v>3</v>
      </c>
      <c r="E599" s="8"/>
      <c r="F599" s="8"/>
      <c r="G599" s="8"/>
      <c r="H599" s="8"/>
      <c r="I599" s="8"/>
      <c r="J599" s="8"/>
      <c r="K599" s="64"/>
      <c r="L599" s="8"/>
      <c r="M599" s="70"/>
      <c r="N599" s="59"/>
    </row>
    <row r="600" spans="1:14" s="71" customFormat="1" ht="17.25" customHeight="1" x14ac:dyDescent="0.25">
      <c r="A600" s="89"/>
      <c r="B600" s="233"/>
      <c r="C600" s="248" t="s">
        <v>7</v>
      </c>
      <c r="D600" s="91" t="s">
        <v>4</v>
      </c>
      <c r="E600" s="8"/>
      <c r="F600" s="8"/>
      <c r="G600" s="8"/>
      <c r="H600" s="8"/>
      <c r="I600" s="8"/>
      <c r="J600" s="8"/>
      <c r="K600" s="64"/>
      <c r="L600" s="8"/>
      <c r="M600" s="70"/>
      <c r="N600" s="59"/>
    </row>
    <row r="601" spans="1:14" s="71" customFormat="1" ht="17.25" customHeight="1" x14ac:dyDescent="0.25">
      <c r="A601" s="89"/>
      <c r="B601" s="233"/>
      <c r="C601" s="248" t="s">
        <v>7</v>
      </c>
      <c r="D601" s="91" t="s">
        <v>5</v>
      </c>
      <c r="E601" s="8"/>
      <c r="F601" s="8"/>
      <c r="G601" s="8"/>
      <c r="H601" s="8"/>
      <c r="I601" s="8"/>
      <c r="J601" s="8"/>
      <c r="K601" s="64"/>
      <c r="L601" s="8"/>
      <c r="M601" s="70"/>
      <c r="N601" s="59"/>
    </row>
    <row r="602" spans="1:14" s="71" customFormat="1" ht="17.25" customHeight="1" x14ac:dyDescent="0.25">
      <c r="A602" s="89"/>
      <c r="B602" s="235" t="s">
        <v>484</v>
      </c>
      <c r="C602" s="234" t="s">
        <v>7</v>
      </c>
      <c r="D602" s="30" t="s">
        <v>1</v>
      </c>
      <c r="E602" s="8"/>
      <c r="F602" s="7"/>
      <c r="G602" s="8"/>
      <c r="H602" s="8"/>
      <c r="I602" s="8"/>
      <c r="J602" s="66"/>
      <c r="K602" s="64"/>
      <c r="L602" s="7">
        <v>956000</v>
      </c>
      <c r="M602" s="70"/>
      <c r="N602" s="59"/>
    </row>
    <row r="603" spans="1:14" s="71" customFormat="1" ht="17.25" customHeight="1" x14ac:dyDescent="0.25">
      <c r="A603" s="89"/>
      <c r="B603" s="236"/>
      <c r="C603" s="234" t="s">
        <v>7</v>
      </c>
      <c r="D603" s="91" t="s">
        <v>2</v>
      </c>
      <c r="E603" s="8"/>
      <c r="F603" s="8"/>
      <c r="G603" s="8"/>
      <c r="H603" s="8"/>
      <c r="I603" s="8"/>
      <c r="J603" s="66"/>
      <c r="K603" s="64"/>
      <c r="L603" s="8"/>
      <c r="M603" s="70"/>
      <c r="N603" s="59"/>
    </row>
    <row r="604" spans="1:14" s="71" customFormat="1" ht="17.25" customHeight="1" x14ac:dyDescent="0.25">
      <c r="A604" s="89"/>
      <c r="B604" s="236"/>
      <c r="C604" s="234" t="s">
        <v>7</v>
      </c>
      <c r="D604" s="91" t="s">
        <v>3</v>
      </c>
      <c r="E604" s="8"/>
      <c r="F604" s="8"/>
      <c r="G604" s="8"/>
      <c r="H604" s="8"/>
      <c r="I604" s="8"/>
      <c r="J604" s="66"/>
      <c r="K604" s="64"/>
      <c r="L604" s="8">
        <v>956000</v>
      </c>
      <c r="M604" s="70"/>
      <c r="N604" s="59"/>
    </row>
    <row r="605" spans="1:14" s="71" customFormat="1" ht="17.25" customHeight="1" x14ac:dyDescent="0.25">
      <c r="A605" s="89"/>
      <c r="B605" s="236"/>
      <c r="C605" s="234" t="s">
        <v>7</v>
      </c>
      <c r="D605" s="91" t="s">
        <v>4</v>
      </c>
      <c r="E605" s="8"/>
      <c r="F605" s="8"/>
      <c r="G605" s="8"/>
      <c r="H605" s="8"/>
      <c r="I605" s="8"/>
      <c r="J605" s="66"/>
      <c r="K605" s="64"/>
      <c r="L605" s="8"/>
      <c r="M605" s="70"/>
      <c r="N605" s="59"/>
    </row>
    <row r="606" spans="1:14" s="71" customFormat="1" ht="17.25" customHeight="1" x14ac:dyDescent="0.25">
      <c r="A606" s="89"/>
      <c r="B606" s="237"/>
      <c r="C606" s="234" t="s">
        <v>7</v>
      </c>
      <c r="D606" s="91" t="s">
        <v>5</v>
      </c>
      <c r="E606" s="8"/>
      <c r="F606" s="8"/>
      <c r="G606" s="8"/>
      <c r="H606" s="8"/>
      <c r="I606" s="8"/>
      <c r="J606" s="66"/>
      <c r="K606" s="64"/>
      <c r="L606" s="8"/>
      <c r="M606" s="70"/>
      <c r="N606" s="59"/>
    </row>
    <row r="607" spans="1:14" s="71" customFormat="1" ht="20.100000000000001" customHeight="1" x14ac:dyDescent="0.25">
      <c r="A607" s="89"/>
      <c r="B607" s="235" t="s">
        <v>485</v>
      </c>
      <c r="C607" s="234" t="s">
        <v>7</v>
      </c>
      <c r="D607" s="30" t="s">
        <v>1</v>
      </c>
      <c r="E607" s="8"/>
      <c r="F607" s="7">
        <v>302000</v>
      </c>
      <c r="G607" s="7">
        <f t="shared" ref="G607:H607" si="123">G608</f>
        <v>80000</v>
      </c>
      <c r="H607" s="7">
        <f t="shared" si="123"/>
        <v>76751.8</v>
      </c>
      <c r="I607" s="8"/>
      <c r="J607" s="66"/>
      <c r="K607" s="64"/>
      <c r="L607" s="7">
        <v>74885.289999999994</v>
      </c>
      <c r="M607" s="70"/>
      <c r="N607" s="59"/>
    </row>
    <row r="608" spans="1:14" s="71" customFormat="1" ht="20.100000000000001" customHeight="1" x14ac:dyDescent="0.25">
      <c r="A608" s="89"/>
      <c r="B608" s="236"/>
      <c r="C608" s="234" t="s">
        <v>7</v>
      </c>
      <c r="D608" s="91" t="s">
        <v>2</v>
      </c>
      <c r="E608" s="8"/>
      <c r="F608" s="8">
        <v>302000</v>
      </c>
      <c r="G608" s="8">
        <f>[2]Лист4!G455</f>
        <v>80000</v>
      </c>
      <c r="H608" s="8">
        <f>[2]Лист4!H455</f>
        <v>76751.8</v>
      </c>
      <c r="I608" s="8"/>
      <c r="J608" s="66"/>
      <c r="K608" s="64"/>
      <c r="L608" s="8">
        <v>74885.289999999994</v>
      </c>
      <c r="M608" s="70"/>
      <c r="N608" s="59"/>
    </row>
    <row r="609" spans="1:14" s="71" customFormat="1" ht="20.100000000000001" customHeight="1" x14ac:dyDescent="0.25">
      <c r="A609" s="89"/>
      <c r="B609" s="236"/>
      <c r="C609" s="234" t="s">
        <v>7</v>
      </c>
      <c r="D609" s="91" t="s">
        <v>3</v>
      </c>
      <c r="E609" s="8"/>
      <c r="F609" s="8"/>
      <c r="G609" s="8"/>
      <c r="H609" s="8"/>
      <c r="I609" s="8"/>
      <c r="J609" s="66"/>
      <c r="K609" s="64"/>
      <c r="L609" s="8"/>
      <c r="M609" s="70"/>
      <c r="N609" s="59"/>
    </row>
    <row r="610" spans="1:14" s="71" customFormat="1" ht="20.100000000000001" customHeight="1" x14ac:dyDescent="0.25">
      <c r="A610" s="89"/>
      <c r="B610" s="236"/>
      <c r="C610" s="234" t="s">
        <v>7</v>
      </c>
      <c r="D610" s="91" t="s">
        <v>4</v>
      </c>
      <c r="E610" s="8"/>
      <c r="F610" s="8"/>
      <c r="G610" s="8"/>
      <c r="H610" s="8"/>
      <c r="I610" s="8"/>
      <c r="J610" s="66"/>
      <c r="K610" s="64"/>
      <c r="L610" s="8"/>
      <c r="M610" s="70"/>
      <c r="N610" s="59"/>
    </row>
    <row r="611" spans="1:14" s="71" customFormat="1" ht="20.100000000000001" customHeight="1" x14ac:dyDescent="0.25">
      <c r="A611" s="89"/>
      <c r="B611" s="237"/>
      <c r="C611" s="234" t="s">
        <v>7</v>
      </c>
      <c r="D611" s="91" t="s">
        <v>5</v>
      </c>
      <c r="E611" s="8"/>
      <c r="F611" s="8"/>
      <c r="G611" s="8"/>
      <c r="H611" s="8"/>
      <c r="I611" s="8"/>
      <c r="J611" s="66"/>
      <c r="K611" s="64"/>
      <c r="L611" s="8"/>
      <c r="M611" s="70"/>
      <c r="N611" s="59"/>
    </row>
    <row r="612" spans="1:14" s="71" customFormat="1" ht="20.100000000000001" customHeight="1" x14ac:dyDescent="0.25">
      <c r="A612" s="89"/>
      <c r="B612" s="235" t="s">
        <v>486</v>
      </c>
      <c r="C612" s="234" t="s">
        <v>7</v>
      </c>
      <c r="D612" s="30" t="s">
        <v>1</v>
      </c>
      <c r="E612" s="8"/>
      <c r="F612" s="7"/>
      <c r="G612" s="8"/>
      <c r="H612" s="8"/>
      <c r="I612" s="8"/>
      <c r="J612" s="66"/>
      <c r="K612" s="64"/>
      <c r="L612" s="7">
        <v>69021.2</v>
      </c>
      <c r="M612" s="70"/>
      <c r="N612" s="59"/>
    </row>
    <row r="613" spans="1:14" s="71" customFormat="1" ht="20.100000000000001" customHeight="1" x14ac:dyDescent="0.25">
      <c r="A613" s="89"/>
      <c r="B613" s="236"/>
      <c r="C613" s="234" t="s">
        <v>7</v>
      </c>
      <c r="D613" s="91" t="s">
        <v>2</v>
      </c>
      <c r="E613" s="8"/>
      <c r="F613" s="8"/>
      <c r="G613" s="8"/>
      <c r="H613" s="8"/>
      <c r="I613" s="8"/>
      <c r="J613" s="66"/>
      <c r="K613" s="64"/>
      <c r="L613" s="8">
        <v>69021.2</v>
      </c>
      <c r="M613" s="70"/>
      <c r="N613" s="59"/>
    </row>
    <row r="614" spans="1:14" s="71" customFormat="1" ht="20.100000000000001" customHeight="1" x14ac:dyDescent="0.25">
      <c r="A614" s="89"/>
      <c r="B614" s="236"/>
      <c r="C614" s="234" t="s">
        <v>7</v>
      </c>
      <c r="D614" s="91" t="s">
        <v>3</v>
      </c>
      <c r="E614" s="8"/>
      <c r="F614" s="8"/>
      <c r="G614" s="8"/>
      <c r="H614" s="8"/>
      <c r="I614" s="8"/>
      <c r="J614" s="66"/>
      <c r="K614" s="64"/>
      <c r="L614" s="8"/>
      <c r="M614" s="70"/>
      <c r="N614" s="59"/>
    </row>
    <row r="615" spans="1:14" s="71" customFormat="1" ht="20.100000000000001" customHeight="1" x14ac:dyDescent="0.25">
      <c r="A615" s="89"/>
      <c r="B615" s="236"/>
      <c r="C615" s="234" t="s">
        <v>7</v>
      </c>
      <c r="D615" s="91" t="s">
        <v>4</v>
      </c>
      <c r="E615" s="8"/>
      <c r="F615" s="8"/>
      <c r="G615" s="8"/>
      <c r="H615" s="8"/>
      <c r="I615" s="8"/>
      <c r="J615" s="66"/>
      <c r="K615" s="64"/>
      <c r="L615" s="8"/>
      <c r="M615" s="70"/>
      <c r="N615" s="59"/>
    </row>
    <row r="616" spans="1:14" s="71" customFormat="1" ht="20.100000000000001" customHeight="1" x14ac:dyDescent="0.25">
      <c r="A616" s="89"/>
      <c r="B616" s="237"/>
      <c r="C616" s="234" t="s">
        <v>7</v>
      </c>
      <c r="D616" s="91" t="s">
        <v>5</v>
      </c>
      <c r="E616" s="8"/>
      <c r="F616" s="8"/>
      <c r="G616" s="8"/>
      <c r="H616" s="8"/>
      <c r="I616" s="8"/>
      <c r="J616" s="66"/>
      <c r="K616" s="64"/>
      <c r="L616" s="8"/>
      <c r="M616" s="70"/>
      <c r="N616" s="59"/>
    </row>
    <row r="617" spans="1:14" s="71" customFormat="1" ht="20.100000000000001" customHeight="1" x14ac:dyDescent="0.25">
      <c r="A617" s="89"/>
      <c r="B617" s="235" t="s">
        <v>238</v>
      </c>
      <c r="C617" s="241" t="s">
        <v>0</v>
      </c>
      <c r="D617" s="30" t="s">
        <v>1</v>
      </c>
      <c r="E617" s="8">
        <f>E619</f>
        <v>486557.5</v>
      </c>
      <c r="F617" s="7">
        <v>296472.2</v>
      </c>
      <c r="G617" s="7">
        <f t="shared" ref="G617:H617" si="124">SUM(G618:G621)</f>
        <v>337613.2</v>
      </c>
      <c r="H617" s="7">
        <f t="shared" si="124"/>
        <v>403930.2</v>
      </c>
      <c r="I617" s="8"/>
      <c r="J617" s="66"/>
      <c r="K617" s="64"/>
      <c r="L617" s="7">
        <v>857770.1</v>
      </c>
      <c r="M617" s="70"/>
      <c r="N617" s="59"/>
    </row>
    <row r="618" spans="1:14" s="71" customFormat="1" ht="20.100000000000001" customHeight="1" x14ac:dyDescent="0.25">
      <c r="A618" s="89"/>
      <c r="B618" s="236"/>
      <c r="C618" s="241"/>
      <c r="D618" s="91" t="s">
        <v>2</v>
      </c>
      <c r="E618" s="8"/>
      <c r="F618" s="8"/>
      <c r="G618" s="8"/>
      <c r="H618" s="8"/>
      <c r="I618" s="8"/>
      <c r="J618" s="66"/>
      <c r="K618" s="64"/>
      <c r="L618" s="8"/>
      <c r="M618" s="70"/>
      <c r="N618" s="59"/>
    </row>
    <row r="619" spans="1:14" s="71" customFormat="1" ht="20.100000000000001" customHeight="1" x14ac:dyDescent="0.25">
      <c r="A619" s="89"/>
      <c r="B619" s="236"/>
      <c r="C619" s="241"/>
      <c r="D619" s="91" t="s">
        <v>3</v>
      </c>
      <c r="E619" s="8">
        <f>E624</f>
        <v>486557.5</v>
      </c>
      <c r="F619" s="8">
        <v>296472.2</v>
      </c>
      <c r="G619" s="8">
        <f t="shared" ref="G619:H619" si="125">G624+G629</f>
        <v>337613.2</v>
      </c>
      <c r="H619" s="8">
        <f t="shared" si="125"/>
        <v>403930.2</v>
      </c>
      <c r="I619" s="8"/>
      <c r="J619" s="66"/>
      <c r="K619" s="64"/>
      <c r="L619" s="8">
        <v>832023.4</v>
      </c>
      <c r="M619" s="70"/>
      <c r="N619" s="59"/>
    </row>
    <row r="620" spans="1:14" s="71" customFormat="1" ht="20.100000000000001" customHeight="1" x14ac:dyDescent="0.25">
      <c r="A620" s="89"/>
      <c r="B620" s="236"/>
      <c r="C620" s="241"/>
      <c r="D620" s="91" t="s">
        <v>4</v>
      </c>
      <c r="E620" s="8"/>
      <c r="F620" s="8"/>
      <c r="G620" s="8"/>
      <c r="H620" s="8"/>
      <c r="I620" s="8"/>
      <c r="J620" s="66"/>
      <c r="K620" s="64"/>
      <c r="L620" s="8"/>
      <c r="M620" s="70"/>
      <c r="N620" s="59"/>
    </row>
    <row r="621" spans="1:14" s="71" customFormat="1" ht="20.100000000000001" customHeight="1" x14ac:dyDescent="0.25">
      <c r="A621" s="89"/>
      <c r="B621" s="236"/>
      <c r="C621" s="241"/>
      <c r="D621" s="91" t="s">
        <v>5</v>
      </c>
      <c r="E621" s="8"/>
      <c r="F621" s="8"/>
      <c r="G621" s="8"/>
      <c r="H621" s="8"/>
      <c r="I621" s="8"/>
      <c r="J621" s="66"/>
      <c r="K621" s="64"/>
      <c r="L621" s="8">
        <v>25746.7</v>
      </c>
      <c r="M621" s="70"/>
      <c r="N621" s="59"/>
    </row>
    <row r="622" spans="1:14" s="69" customFormat="1" ht="20.100000000000001" customHeight="1" x14ac:dyDescent="0.25">
      <c r="A622" s="89"/>
      <c r="B622" s="236"/>
      <c r="C622" s="234" t="s">
        <v>7</v>
      </c>
      <c r="D622" s="30" t="s">
        <v>1</v>
      </c>
      <c r="E622" s="7">
        <f>SUM(E623:E626)</f>
        <v>486557.5</v>
      </c>
      <c r="F622" s="7">
        <v>296472.2</v>
      </c>
      <c r="G622" s="7">
        <f>SUM(G623:G626)</f>
        <v>337613.2</v>
      </c>
      <c r="H622" s="7">
        <f>SUM(H623:H626)</f>
        <v>403930.2</v>
      </c>
      <c r="I622" s="7"/>
      <c r="J622" s="65"/>
      <c r="K622" s="64"/>
      <c r="L622" s="7">
        <v>832023.4</v>
      </c>
      <c r="M622" s="68"/>
      <c r="N622" s="59"/>
    </row>
    <row r="623" spans="1:14" s="69" customFormat="1" ht="20.100000000000001" customHeight="1" x14ac:dyDescent="0.25">
      <c r="A623" s="89"/>
      <c r="B623" s="236"/>
      <c r="C623" s="234" t="s">
        <v>7</v>
      </c>
      <c r="D623" s="91" t="s">
        <v>2</v>
      </c>
      <c r="E623" s="8"/>
      <c r="F623" s="8"/>
      <c r="G623" s="8"/>
      <c r="H623" s="8"/>
      <c r="I623" s="8"/>
      <c r="J623" s="66"/>
      <c r="K623" s="64"/>
      <c r="L623" s="8"/>
      <c r="M623" s="68"/>
      <c r="N623" s="59"/>
    </row>
    <row r="624" spans="1:14" s="69" customFormat="1" ht="20.100000000000001" customHeight="1" x14ac:dyDescent="0.25">
      <c r="A624" s="89"/>
      <c r="B624" s="236"/>
      <c r="C624" s="234" t="s">
        <v>7</v>
      </c>
      <c r="D624" s="91" t="s">
        <v>3</v>
      </c>
      <c r="E624" s="8">
        <f>E634</f>
        <v>486557.5</v>
      </c>
      <c r="F624" s="8">
        <v>296472.2</v>
      </c>
      <c r="G624" s="8">
        <f>G634</f>
        <v>337613.2</v>
      </c>
      <c r="H624" s="8">
        <f>H634</f>
        <v>403930.2</v>
      </c>
      <c r="I624" s="8"/>
      <c r="J624" s="66"/>
      <c r="K624" s="64"/>
      <c r="L624" s="8">
        <v>832023.4</v>
      </c>
      <c r="M624" s="68"/>
      <c r="N624" s="59"/>
    </row>
    <row r="625" spans="1:14" s="69" customFormat="1" ht="20.100000000000001" customHeight="1" x14ac:dyDescent="0.25">
      <c r="A625" s="89"/>
      <c r="B625" s="236"/>
      <c r="C625" s="234" t="s">
        <v>7</v>
      </c>
      <c r="D625" s="91" t="s">
        <v>4</v>
      </c>
      <c r="E625" s="8"/>
      <c r="F625" s="8"/>
      <c r="G625" s="8"/>
      <c r="H625" s="8"/>
      <c r="I625" s="8"/>
      <c r="J625" s="66"/>
      <c r="K625" s="64"/>
      <c r="L625" s="8"/>
      <c r="M625" s="68"/>
      <c r="N625" s="59"/>
    </row>
    <row r="626" spans="1:14" s="69" customFormat="1" ht="20.100000000000001" customHeight="1" x14ac:dyDescent="0.25">
      <c r="A626" s="89"/>
      <c r="B626" s="236"/>
      <c r="C626" s="234" t="s">
        <v>7</v>
      </c>
      <c r="D626" s="91" t="s">
        <v>5</v>
      </c>
      <c r="E626" s="8"/>
      <c r="F626" s="8"/>
      <c r="G626" s="8"/>
      <c r="H626" s="8"/>
      <c r="I626" s="8"/>
      <c r="J626" s="66"/>
      <c r="K626" s="64"/>
      <c r="L626" s="8"/>
      <c r="M626" s="68"/>
      <c r="N626" s="59"/>
    </row>
    <row r="627" spans="1:14" s="69" customFormat="1" ht="20.100000000000001" customHeight="1" x14ac:dyDescent="0.25">
      <c r="A627" s="89"/>
      <c r="B627" s="236"/>
      <c r="C627" s="234" t="s">
        <v>6</v>
      </c>
      <c r="D627" s="30" t="s">
        <v>1</v>
      </c>
      <c r="E627" s="8"/>
      <c r="F627" s="7"/>
      <c r="G627" s="8"/>
      <c r="H627" s="8"/>
      <c r="I627" s="8"/>
      <c r="J627" s="66"/>
      <c r="K627" s="64"/>
      <c r="L627" s="7">
        <v>25746.7</v>
      </c>
      <c r="M627" s="68"/>
      <c r="N627" s="59"/>
    </row>
    <row r="628" spans="1:14" s="69" customFormat="1" ht="20.100000000000001" customHeight="1" x14ac:dyDescent="0.25">
      <c r="A628" s="89"/>
      <c r="B628" s="236"/>
      <c r="C628" s="234"/>
      <c r="D628" s="91" t="s">
        <v>2</v>
      </c>
      <c r="E628" s="8"/>
      <c r="F628" s="8"/>
      <c r="G628" s="8"/>
      <c r="H628" s="8"/>
      <c r="I628" s="8"/>
      <c r="J628" s="66"/>
      <c r="K628" s="64"/>
      <c r="L628" s="8"/>
      <c r="M628" s="68"/>
      <c r="N628" s="59"/>
    </row>
    <row r="629" spans="1:14" s="69" customFormat="1" ht="20.100000000000001" customHeight="1" x14ac:dyDescent="0.25">
      <c r="A629" s="89"/>
      <c r="B629" s="236"/>
      <c r="C629" s="234"/>
      <c r="D629" s="91" t="s">
        <v>3</v>
      </c>
      <c r="E629" s="8"/>
      <c r="F629" s="8"/>
      <c r="G629" s="8"/>
      <c r="H629" s="8"/>
      <c r="I629" s="8"/>
      <c r="J629" s="66"/>
      <c r="K629" s="64"/>
      <c r="L629" s="8"/>
      <c r="M629" s="68"/>
      <c r="N629" s="59"/>
    </row>
    <row r="630" spans="1:14" s="69" customFormat="1" ht="20.100000000000001" customHeight="1" x14ac:dyDescent="0.25">
      <c r="A630" s="89"/>
      <c r="B630" s="236"/>
      <c r="C630" s="234"/>
      <c r="D630" s="91" t="s">
        <v>4</v>
      </c>
      <c r="E630" s="8"/>
      <c r="F630" s="8"/>
      <c r="G630" s="8"/>
      <c r="H630" s="8"/>
      <c r="I630" s="8"/>
      <c r="J630" s="66"/>
      <c r="K630" s="64"/>
      <c r="L630" s="8"/>
      <c r="M630" s="68"/>
      <c r="N630" s="59"/>
    </row>
    <row r="631" spans="1:14" s="69" customFormat="1" ht="20.100000000000001" customHeight="1" x14ac:dyDescent="0.25">
      <c r="A631" s="89"/>
      <c r="B631" s="237"/>
      <c r="C631" s="234"/>
      <c r="D631" s="91" t="s">
        <v>5</v>
      </c>
      <c r="E631" s="8"/>
      <c r="F631" s="8"/>
      <c r="G631" s="8"/>
      <c r="H631" s="8"/>
      <c r="I631" s="8"/>
      <c r="J631" s="66"/>
      <c r="K631" s="64"/>
      <c r="L631" s="8">
        <v>25746.7</v>
      </c>
      <c r="M631" s="68"/>
      <c r="N631" s="59"/>
    </row>
    <row r="632" spans="1:14" ht="20.100000000000001" customHeight="1" x14ac:dyDescent="0.25">
      <c r="B632" s="233" t="s">
        <v>423</v>
      </c>
      <c r="C632" s="234" t="s">
        <v>7</v>
      </c>
      <c r="D632" s="30" t="s">
        <v>1</v>
      </c>
      <c r="E632" s="7">
        <f>SUM(E633:E636)</f>
        <v>486557.5</v>
      </c>
      <c r="F632" s="7">
        <v>296472.2</v>
      </c>
      <c r="G632" s="7">
        <f>SUM(G633:G636)</f>
        <v>337613.2</v>
      </c>
      <c r="H632" s="7">
        <f>SUM(H633:H636)</f>
        <v>403930.2</v>
      </c>
      <c r="I632" s="7"/>
      <c r="J632" s="65"/>
      <c r="K632" s="64"/>
      <c r="L632" s="7">
        <v>832023.4</v>
      </c>
      <c r="N632" s="59"/>
    </row>
    <row r="633" spans="1:14" ht="20.100000000000001" customHeight="1" x14ac:dyDescent="0.25">
      <c r="B633" s="233"/>
      <c r="C633" s="234" t="s">
        <v>7</v>
      </c>
      <c r="D633" s="91" t="s">
        <v>2</v>
      </c>
      <c r="E633" s="8"/>
      <c r="F633" s="8"/>
      <c r="G633" s="8"/>
      <c r="H633" s="8"/>
      <c r="I633" s="8"/>
      <c r="J633" s="66"/>
      <c r="K633" s="64"/>
      <c r="L633" s="8"/>
      <c r="N633" s="59"/>
    </row>
    <row r="634" spans="1:14" ht="20.100000000000001" customHeight="1" x14ac:dyDescent="0.25">
      <c r="B634" s="233"/>
      <c r="C634" s="234" t="s">
        <v>7</v>
      </c>
      <c r="D634" s="91" t="s">
        <v>3</v>
      </c>
      <c r="E634" s="8">
        <f>[2]Лист4!E468</f>
        <v>486557.5</v>
      </c>
      <c r="F634" s="8">
        <v>296472.2</v>
      </c>
      <c r="G634" s="8">
        <f>[2]Лист4!G468</f>
        <v>337613.2</v>
      </c>
      <c r="H634" s="8">
        <f>[2]Лист4!H468</f>
        <v>403930.2</v>
      </c>
      <c r="I634" s="8"/>
      <c r="J634" s="66"/>
      <c r="K634" s="64"/>
      <c r="L634" s="8">
        <v>832023.4</v>
      </c>
      <c r="N634" s="59"/>
    </row>
    <row r="635" spans="1:14" ht="20.100000000000001" customHeight="1" x14ac:dyDescent="0.25">
      <c r="B635" s="233"/>
      <c r="C635" s="234" t="s">
        <v>7</v>
      </c>
      <c r="D635" s="91" t="s">
        <v>4</v>
      </c>
      <c r="E635" s="8"/>
      <c r="F635" s="8"/>
      <c r="G635" s="8"/>
      <c r="H635" s="8"/>
      <c r="I635" s="8"/>
      <c r="J635" s="66"/>
      <c r="K635" s="64"/>
      <c r="L635" s="8"/>
      <c r="N635" s="59"/>
    </row>
    <row r="636" spans="1:14" ht="20.100000000000001" customHeight="1" x14ac:dyDescent="0.25">
      <c r="B636" s="233"/>
      <c r="C636" s="234" t="s">
        <v>7</v>
      </c>
      <c r="D636" s="91" t="s">
        <v>5</v>
      </c>
      <c r="E636" s="8"/>
      <c r="F636" s="8"/>
      <c r="G636" s="8"/>
      <c r="H636" s="8"/>
      <c r="I636" s="8"/>
      <c r="J636" s="66"/>
      <c r="K636" s="64"/>
      <c r="L636" s="8"/>
      <c r="N636" s="59"/>
    </row>
    <row r="637" spans="1:14" ht="20.100000000000001" customHeight="1" x14ac:dyDescent="0.25">
      <c r="B637" s="233" t="s">
        <v>488</v>
      </c>
      <c r="C637" s="248" t="s">
        <v>6</v>
      </c>
      <c r="D637" s="30" t="s">
        <v>1</v>
      </c>
      <c r="E637" s="8"/>
      <c r="F637" s="7"/>
      <c r="G637" s="8"/>
      <c r="H637" s="8"/>
      <c r="I637" s="8"/>
      <c r="J637" s="8"/>
      <c r="K637" s="64"/>
      <c r="L637" s="7">
        <v>25746.7</v>
      </c>
      <c r="N637" s="59"/>
    </row>
    <row r="638" spans="1:14" ht="20.100000000000001" customHeight="1" x14ac:dyDescent="0.25">
      <c r="B638" s="233"/>
      <c r="C638" s="248"/>
      <c r="D638" s="91" t="s">
        <v>2</v>
      </c>
      <c r="E638" s="8"/>
      <c r="F638" s="8"/>
      <c r="G638" s="8"/>
      <c r="H638" s="8"/>
      <c r="I638" s="8"/>
      <c r="J638" s="8"/>
      <c r="K638" s="64"/>
      <c r="L638" s="8"/>
      <c r="N638" s="59"/>
    </row>
    <row r="639" spans="1:14" ht="20.100000000000001" customHeight="1" x14ac:dyDescent="0.25">
      <c r="B639" s="233"/>
      <c r="C639" s="248"/>
      <c r="D639" s="91" t="s">
        <v>3</v>
      </c>
      <c r="E639" s="8"/>
      <c r="F639" s="8"/>
      <c r="G639" s="8"/>
      <c r="H639" s="8"/>
      <c r="I639" s="8"/>
      <c r="J639" s="8"/>
      <c r="K639" s="64"/>
      <c r="L639" s="8"/>
      <c r="N639" s="59"/>
    </row>
    <row r="640" spans="1:14" ht="20.100000000000001" customHeight="1" x14ac:dyDescent="0.25">
      <c r="B640" s="233"/>
      <c r="C640" s="248"/>
      <c r="D640" s="91" t="s">
        <v>4</v>
      </c>
      <c r="E640" s="8"/>
      <c r="F640" s="8"/>
      <c r="G640" s="8"/>
      <c r="H640" s="8"/>
      <c r="I640" s="8"/>
      <c r="J640" s="8"/>
      <c r="K640" s="64"/>
      <c r="L640" s="8"/>
      <c r="N640" s="59"/>
    </row>
    <row r="641" spans="1:14" ht="20.100000000000001" customHeight="1" x14ac:dyDescent="0.25">
      <c r="B641" s="233"/>
      <c r="C641" s="248"/>
      <c r="D641" s="91" t="s">
        <v>5</v>
      </c>
      <c r="E641" s="8"/>
      <c r="F641" s="8"/>
      <c r="G641" s="8"/>
      <c r="H641" s="8"/>
      <c r="I641" s="8"/>
      <c r="J641" s="8"/>
      <c r="K641" s="64"/>
      <c r="L641" s="8">
        <v>25746.7</v>
      </c>
      <c r="N641" s="59"/>
    </row>
    <row r="642" spans="1:14" s="69" customFormat="1" ht="20.100000000000001" customHeight="1" x14ac:dyDescent="0.25">
      <c r="A642" s="89"/>
      <c r="B642" s="233" t="s">
        <v>239</v>
      </c>
      <c r="C642" s="234" t="s">
        <v>7</v>
      </c>
      <c r="D642" s="30" t="s">
        <v>1</v>
      </c>
      <c r="E642" s="7">
        <f>SUM(E643:E646)</f>
        <v>202230.7</v>
      </c>
      <c r="F642" s="7">
        <v>167515.5</v>
      </c>
      <c r="G642" s="7">
        <f>SUM(G643:G646)</f>
        <v>170081.2</v>
      </c>
      <c r="H642" s="7">
        <f>SUM(H643:H646)</f>
        <v>273887.90000000002</v>
      </c>
      <c r="I642" s="7"/>
      <c r="J642" s="65"/>
      <c r="K642" s="64"/>
      <c r="L642" s="7">
        <v>218460.79999999999</v>
      </c>
      <c r="M642" s="68"/>
      <c r="N642" s="59"/>
    </row>
    <row r="643" spans="1:14" s="69" customFormat="1" ht="20.100000000000001" customHeight="1" x14ac:dyDescent="0.25">
      <c r="A643" s="89"/>
      <c r="B643" s="233"/>
      <c r="C643" s="234" t="s">
        <v>7</v>
      </c>
      <c r="D643" s="91" t="s">
        <v>2</v>
      </c>
      <c r="E643" s="8">
        <f>E648</f>
        <v>7800</v>
      </c>
      <c r="F643" s="8"/>
      <c r="G643" s="8"/>
      <c r="H643" s="8"/>
      <c r="I643" s="8"/>
      <c r="J643" s="66"/>
      <c r="K643" s="64"/>
      <c r="L643" s="8"/>
      <c r="M643" s="68"/>
      <c r="N643" s="59"/>
    </row>
    <row r="644" spans="1:14" s="69" customFormat="1" ht="20.100000000000001" customHeight="1" x14ac:dyDescent="0.25">
      <c r="A644" s="89"/>
      <c r="B644" s="233"/>
      <c r="C644" s="234" t="s">
        <v>7</v>
      </c>
      <c r="D644" s="91" t="s">
        <v>3</v>
      </c>
      <c r="E644" s="8">
        <f>E649</f>
        <v>194430.7</v>
      </c>
      <c r="F644" s="8">
        <v>167515.5</v>
      </c>
      <c r="G644" s="8">
        <f>G649</f>
        <v>170081.2</v>
      </c>
      <c r="H644" s="8">
        <f>H649</f>
        <v>273887.90000000002</v>
      </c>
      <c r="I644" s="8"/>
      <c r="J644" s="66"/>
      <c r="K644" s="64"/>
      <c r="L644" s="8">
        <v>218460.79999999999</v>
      </c>
      <c r="M644" s="68"/>
      <c r="N644" s="59"/>
    </row>
    <row r="645" spans="1:14" s="69" customFormat="1" ht="20.100000000000001" customHeight="1" x14ac:dyDescent="0.25">
      <c r="A645" s="89"/>
      <c r="B645" s="233"/>
      <c r="C645" s="234" t="s">
        <v>7</v>
      </c>
      <c r="D645" s="91" t="s">
        <v>4</v>
      </c>
      <c r="E645" s="8"/>
      <c r="F645" s="8"/>
      <c r="G645" s="8"/>
      <c r="H645" s="8"/>
      <c r="I645" s="8"/>
      <c r="J645" s="66"/>
      <c r="K645" s="64"/>
      <c r="L645" s="8"/>
      <c r="M645" s="68"/>
      <c r="N645" s="59"/>
    </row>
    <row r="646" spans="1:14" s="69" customFormat="1" ht="20.100000000000001" customHeight="1" x14ac:dyDescent="0.25">
      <c r="A646" s="89"/>
      <c r="B646" s="233"/>
      <c r="C646" s="234" t="s">
        <v>7</v>
      </c>
      <c r="D646" s="91" t="s">
        <v>5</v>
      </c>
      <c r="E646" s="8"/>
      <c r="F646" s="8"/>
      <c r="G646" s="8"/>
      <c r="H646" s="8"/>
      <c r="I646" s="8"/>
      <c r="J646" s="66"/>
      <c r="K646" s="64"/>
      <c r="L646" s="8"/>
      <c r="M646" s="68"/>
      <c r="N646" s="59"/>
    </row>
    <row r="647" spans="1:14" ht="20.100000000000001" customHeight="1" x14ac:dyDescent="0.25">
      <c r="B647" s="233" t="s">
        <v>424</v>
      </c>
      <c r="C647" s="234" t="s">
        <v>7</v>
      </c>
      <c r="D647" s="30" t="s">
        <v>1</v>
      </c>
      <c r="E647" s="7">
        <f>SUM(E648:E651)</f>
        <v>202230.7</v>
      </c>
      <c r="F647" s="7">
        <v>167515.5</v>
      </c>
      <c r="G647" s="7">
        <f>SUM(G648:G651)</f>
        <v>170081.2</v>
      </c>
      <c r="H647" s="7">
        <f>SUM(H648:H651)</f>
        <v>273887.90000000002</v>
      </c>
      <c r="I647" s="7"/>
      <c r="J647" s="65"/>
      <c r="K647" s="64"/>
      <c r="L647" s="7">
        <v>218460.79999999999</v>
      </c>
      <c r="N647" s="59"/>
    </row>
    <row r="648" spans="1:14" ht="20.100000000000001" customHeight="1" x14ac:dyDescent="0.25">
      <c r="B648" s="233"/>
      <c r="C648" s="234" t="s">
        <v>7</v>
      </c>
      <c r="D648" s="91" t="s">
        <v>2</v>
      </c>
      <c r="E648" s="8">
        <f>[2]Лист4!E475</f>
        <v>7800</v>
      </c>
      <c r="F648" s="8"/>
      <c r="G648" s="8"/>
      <c r="H648" s="8"/>
      <c r="I648" s="8"/>
      <c r="J648" s="66"/>
      <c r="K648" s="64"/>
      <c r="L648" s="8"/>
      <c r="N648" s="59"/>
    </row>
    <row r="649" spans="1:14" ht="20.100000000000001" customHeight="1" x14ac:dyDescent="0.25">
      <c r="B649" s="233"/>
      <c r="C649" s="234" t="s">
        <v>7</v>
      </c>
      <c r="D649" s="91" t="s">
        <v>3</v>
      </c>
      <c r="E649" s="8">
        <f>[2]Лист4!E476</f>
        <v>194430.7</v>
      </c>
      <c r="F649" s="8">
        <v>167515.5</v>
      </c>
      <c r="G649" s="8">
        <f>[2]Лист4!G476</f>
        <v>170081.2</v>
      </c>
      <c r="H649" s="8">
        <f>[2]Лист4!H476</f>
        <v>273887.90000000002</v>
      </c>
      <c r="I649" s="8"/>
      <c r="J649" s="66"/>
      <c r="K649" s="64"/>
      <c r="L649" s="8">
        <v>218460.79999999999</v>
      </c>
      <c r="N649" s="59"/>
    </row>
    <row r="650" spans="1:14" ht="20.100000000000001" customHeight="1" x14ac:dyDescent="0.25">
      <c r="B650" s="233"/>
      <c r="C650" s="234" t="s">
        <v>7</v>
      </c>
      <c r="D650" s="91" t="s">
        <v>4</v>
      </c>
      <c r="E650" s="8"/>
      <c r="F650" s="8"/>
      <c r="G650" s="8"/>
      <c r="H650" s="8"/>
      <c r="I650" s="8"/>
      <c r="J650" s="66"/>
      <c r="K650" s="64"/>
      <c r="L650" s="8"/>
      <c r="N650" s="59"/>
    </row>
    <row r="651" spans="1:14" ht="20.100000000000001" customHeight="1" x14ac:dyDescent="0.25">
      <c r="B651" s="233"/>
      <c r="C651" s="234" t="s">
        <v>7</v>
      </c>
      <c r="D651" s="91" t="s">
        <v>5</v>
      </c>
      <c r="E651" s="8"/>
      <c r="F651" s="8"/>
      <c r="G651" s="8"/>
      <c r="H651" s="8"/>
      <c r="I651" s="8"/>
      <c r="J651" s="66"/>
      <c r="K651" s="64"/>
      <c r="L651" s="8"/>
      <c r="N651" s="59"/>
    </row>
    <row r="652" spans="1:14" s="69" customFormat="1" ht="20.100000000000001" customHeight="1" x14ac:dyDescent="0.25">
      <c r="A652" s="89"/>
      <c r="B652" s="235" t="s">
        <v>235</v>
      </c>
      <c r="C652" s="234" t="s">
        <v>0</v>
      </c>
      <c r="D652" s="30" t="s">
        <v>1</v>
      </c>
      <c r="E652" s="7">
        <f>SUM(E653:E656)</f>
        <v>153627.79999999999</v>
      </c>
      <c r="F652" s="7"/>
      <c r="G652" s="7"/>
      <c r="H652" s="7"/>
      <c r="I652" s="7"/>
      <c r="J652" s="65"/>
      <c r="K652" s="64"/>
      <c r="L652" s="7">
        <v>57534.31</v>
      </c>
      <c r="M652" s="68"/>
      <c r="N652" s="59"/>
    </row>
    <row r="653" spans="1:14" s="69" customFormat="1" ht="20.100000000000001" customHeight="1" x14ac:dyDescent="0.25">
      <c r="A653" s="89"/>
      <c r="B653" s="236"/>
      <c r="C653" s="234" t="s">
        <v>7</v>
      </c>
      <c r="D653" s="91" t="s">
        <v>2</v>
      </c>
      <c r="E653" s="8">
        <f>E658+E663</f>
        <v>7360</v>
      </c>
      <c r="F653" s="8"/>
      <c r="G653" s="8"/>
      <c r="H653" s="8"/>
      <c r="I653" s="8"/>
      <c r="J653" s="66"/>
      <c r="K653" s="64"/>
      <c r="L653" s="8">
        <v>33781.31</v>
      </c>
      <c r="M653" s="68"/>
      <c r="N653" s="59"/>
    </row>
    <row r="654" spans="1:14" s="69" customFormat="1" ht="20.100000000000001" customHeight="1" x14ac:dyDescent="0.25">
      <c r="A654" s="89"/>
      <c r="B654" s="236"/>
      <c r="C654" s="234" t="s">
        <v>7</v>
      </c>
      <c r="D654" s="91" t="s">
        <v>3</v>
      </c>
      <c r="E654" s="8">
        <f>E659+E664</f>
        <v>146267.79999999999</v>
      </c>
      <c r="F654" s="8"/>
      <c r="G654" s="8"/>
      <c r="H654" s="8"/>
      <c r="I654" s="8"/>
      <c r="J654" s="66"/>
      <c r="K654" s="64"/>
      <c r="L654" s="8">
        <v>23753</v>
      </c>
      <c r="M654" s="68"/>
      <c r="N654" s="59"/>
    </row>
    <row r="655" spans="1:14" s="69" customFormat="1" ht="20.100000000000001" customHeight="1" x14ac:dyDescent="0.25">
      <c r="A655" s="89"/>
      <c r="B655" s="236"/>
      <c r="C655" s="234" t="s">
        <v>7</v>
      </c>
      <c r="D655" s="91" t="s">
        <v>4</v>
      </c>
      <c r="E655" s="8"/>
      <c r="F655" s="8"/>
      <c r="G655" s="8"/>
      <c r="H655" s="8"/>
      <c r="I655" s="8"/>
      <c r="J655" s="66"/>
      <c r="K655" s="64"/>
      <c r="L655" s="8"/>
      <c r="M655" s="68"/>
      <c r="N655" s="59"/>
    </row>
    <row r="656" spans="1:14" s="69" customFormat="1" ht="20.100000000000001" customHeight="1" x14ac:dyDescent="0.25">
      <c r="A656" s="89"/>
      <c r="B656" s="236"/>
      <c r="C656" s="234" t="s">
        <v>7</v>
      </c>
      <c r="D656" s="91" t="s">
        <v>5</v>
      </c>
      <c r="E656" s="8"/>
      <c r="F656" s="8"/>
      <c r="G656" s="8"/>
      <c r="H656" s="8"/>
      <c r="I656" s="8"/>
      <c r="J656" s="66"/>
      <c r="K656" s="64"/>
      <c r="L656" s="8"/>
      <c r="M656" s="68"/>
      <c r="N656" s="59"/>
    </row>
    <row r="657" spans="1:14" s="69" customFormat="1" ht="20.100000000000001" customHeight="1" x14ac:dyDescent="0.25">
      <c r="A657" s="89"/>
      <c r="B657" s="236"/>
      <c r="C657" s="234" t="s">
        <v>7</v>
      </c>
      <c r="D657" s="30" t="s">
        <v>1</v>
      </c>
      <c r="E657" s="7">
        <f>SUM(E658:E661)</f>
        <v>141545</v>
      </c>
      <c r="F657" s="7"/>
      <c r="G657" s="7"/>
      <c r="H657" s="7"/>
      <c r="I657" s="7"/>
      <c r="J657" s="65"/>
      <c r="K657" s="64"/>
      <c r="L657" s="7">
        <v>57534.31</v>
      </c>
      <c r="M657" s="68"/>
      <c r="N657" s="59"/>
    </row>
    <row r="658" spans="1:14" s="69" customFormat="1" ht="20.100000000000001" customHeight="1" x14ac:dyDescent="0.25">
      <c r="A658" s="89"/>
      <c r="B658" s="236"/>
      <c r="C658" s="234" t="s">
        <v>7</v>
      </c>
      <c r="D658" s="91" t="s">
        <v>2</v>
      </c>
      <c r="E658" s="8">
        <f>E668</f>
        <v>7360</v>
      </c>
      <c r="F658" s="8"/>
      <c r="G658" s="8"/>
      <c r="H658" s="8"/>
      <c r="I658" s="8"/>
      <c r="J658" s="66"/>
      <c r="K658" s="64"/>
      <c r="L658" s="8">
        <v>33781.31</v>
      </c>
      <c r="M658" s="68"/>
      <c r="N658" s="59"/>
    </row>
    <row r="659" spans="1:14" s="69" customFormat="1" ht="20.100000000000001" customHeight="1" x14ac:dyDescent="0.25">
      <c r="A659" s="89"/>
      <c r="B659" s="236"/>
      <c r="C659" s="234" t="s">
        <v>7</v>
      </c>
      <c r="D659" s="91" t="s">
        <v>3</v>
      </c>
      <c r="E659" s="8">
        <f>E669</f>
        <v>134185</v>
      </c>
      <c r="F659" s="8"/>
      <c r="G659" s="8"/>
      <c r="H659" s="8"/>
      <c r="I659" s="8"/>
      <c r="J659" s="66"/>
      <c r="K659" s="64"/>
      <c r="L659" s="8">
        <v>23753</v>
      </c>
      <c r="M659" s="68"/>
      <c r="N659" s="59"/>
    </row>
    <row r="660" spans="1:14" s="69" customFormat="1" ht="20.100000000000001" customHeight="1" x14ac:dyDescent="0.25">
      <c r="A660" s="89"/>
      <c r="B660" s="236"/>
      <c r="C660" s="234" t="s">
        <v>7</v>
      </c>
      <c r="D660" s="91" t="s">
        <v>4</v>
      </c>
      <c r="E660" s="8"/>
      <c r="F660" s="8"/>
      <c r="G660" s="8"/>
      <c r="H660" s="8"/>
      <c r="I660" s="8"/>
      <c r="J660" s="66"/>
      <c r="K660" s="64"/>
      <c r="L660" s="8"/>
      <c r="M660" s="68"/>
      <c r="N660" s="59"/>
    </row>
    <row r="661" spans="1:14" s="69" customFormat="1" ht="20.100000000000001" customHeight="1" x14ac:dyDescent="0.25">
      <c r="A661" s="89"/>
      <c r="B661" s="236"/>
      <c r="C661" s="234" t="s">
        <v>7</v>
      </c>
      <c r="D661" s="91" t="s">
        <v>5</v>
      </c>
      <c r="E661" s="8"/>
      <c r="F661" s="8"/>
      <c r="G661" s="8"/>
      <c r="H661" s="8"/>
      <c r="I661" s="8"/>
      <c r="J661" s="66"/>
      <c r="K661" s="64"/>
      <c r="L661" s="8"/>
      <c r="M661" s="68"/>
      <c r="N661" s="59"/>
    </row>
    <row r="662" spans="1:14" s="69" customFormat="1" ht="20.100000000000001" customHeight="1" x14ac:dyDescent="0.25">
      <c r="A662" s="89"/>
      <c r="B662" s="236"/>
      <c r="C662" s="234" t="s">
        <v>9</v>
      </c>
      <c r="D662" s="30" t="s">
        <v>1</v>
      </c>
      <c r="E662" s="7">
        <f>SUM(E663:E666)</f>
        <v>12082.8</v>
      </c>
      <c r="F662" s="7"/>
      <c r="G662" s="7"/>
      <c r="H662" s="7"/>
      <c r="I662" s="7"/>
      <c r="J662" s="65"/>
      <c r="K662" s="64"/>
      <c r="L662" s="7"/>
      <c r="M662" s="68"/>
      <c r="N662" s="59"/>
    </row>
    <row r="663" spans="1:14" s="69" customFormat="1" ht="20.100000000000001" customHeight="1" x14ac:dyDescent="0.25">
      <c r="A663" s="89"/>
      <c r="B663" s="236"/>
      <c r="C663" s="234" t="s">
        <v>7</v>
      </c>
      <c r="D663" s="91" t="s">
        <v>2</v>
      </c>
      <c r="E663" s="8"/>
      <c r="F663" s="8"/>
      <c r="G663" s="8"/>
      <c r="H663" s="8"/>
      <c r="I663" s="8"/>
      <c r="J663" s="66"/>
      <c r="K663" s="64"/>
      <c r="L663" s="8"/>
      <c r="M663" s="68"/>
      <c r="N663" s="59"/>
    </row>
    <row r="664" spans="1:14" s="69" customFormat="1" ht="20.100000000000001" customHeight="1" x14ac:dyDescent="0.25">
      <c r="A664" s="89"/>
      <c r="B664" s="236"/>
      <c r="C664" s="234" t="s">
        <v>7</v>
      </c>
      <c r="D664" s="91" t="s">
        <v>3</v>
      </c>
      <c r="E664" s="8">
        <f>E674</f>
        <v>12082.8</v>
      </c>
      <c r="F664" s="8"/>
      <c r="G664" s="8"/>
      <c r="H664" s="8"/>
      <c r="I664" s="8"/>
      <c r="J664" s="66"/>
      <c r="K664" s="64"/>
      <c r="L664" s="8"/>
      <c r="M664" s="68"/>
      <c r="N664" s="59"/>
    </row>
    <row r="665" spans="1:14" s="69" customFormat="1" ht="17.25" customHeight="1" x14ac:dyDescent="0.25">
      <c r="A665" s="89"/>
      <c r="B665" s="236"/>
      <c r="C665" s="234" t="s">
        <v>7</v>
      </c>
      <c r="D665" s="91" t="s">
        <v>4</v>
      </c>
      <c r="E665" s="8"/>
      <c r="F665" s="8"/>
      <c r="G665" s="8"/>
      <c r="H665" s="8"/>
      <c r="I665" s="8"/>
      <c r="J665" s="66"/>
      <c r="K665" s="64"/>
      <c r="L665" s="8"/>
      <c r="M665" s="68"/>
      <c r="N665" s="59"/>
    </row>
    <row r="666" spans="1:14" s="69" customFormat="1" ht="20.100000000000001" customHeight="1" x14ac:dyDescent="0.25">
      <c r="A666" s="89"/>
      <c r="B666" s="237"/>
      <c r="C666" s="234" t="s">
        <v>7</v>
      </c>
      <c r="D666" s="91" t="s">
        <v>5</v>
      </c>
      <c r="E666" s="8"/>
      <c r="F666" s="8"/>
      <c r="G666" s="8"/>
      <c r="H666" s="8"/>
      <c r="I666" s="8"/>
      <c r="J666" s="66"/>
      <c r="K666" s="64"/>
      <c r="L666" s="8"/>
      <c r="M666" s="68"/>
      <c r="N666" s="59"/>
    </row>
    <row r="667" spans="1:14" ht="20.100000000000001" customHeight="1" x14ac:dyDescent="0.25">
      <c r="B667" s="233" t="s">
        <v>425</v>
      </c>
      <c r="C667" s="248" t="s">
        <v>7</v>
      </c>
      <c r="D667" s="30" t="s">
        <v>1</v>
      </c>
      <c r="E667" s="7">
        <f>SUM(E668:E671)</f>
        <v>141545</v>
      </c>
      <c r="F667" s="7"/>
      <c r="G667" s="7"/>
      <c r="H667" s="7"/>
      <c r="I667" s="7"/>
      <c r="J667" s="7"/>
      <c r="K667" s="64"/>
      <c r="L667" s="7"/>
      <c r="N667" s="59"/>
    </row>
    <row r="668" spans="1:14" ht="20.100000000000001" customHeight="1" x14ac:dyDescent="0.25">
      <c r="B668" s="233"/>
      <c r="C668" s="248" t="s">
        <v>7</v>
      </c>
      <c r="D668" s="91" t="s">
        <v>2</v>
      </c>
      <c r="E668" s="8">
        <f>[2]Лист4!E491</f>
        <v>7360</v>
      </c>
      <c r="F668" s="8"/>
      <c r="G668" s="8"/>
      <c r="H668" s="8"/>
      <c r="I668" s="8"/>
      <c r="J668" s="8"/>
      <c r="K668" s="64"/>
      <c r="L668" s="8"/>
      <c r="N668" s="59"/>
    </row>
    <row r="669" spans="1:14" ht="15.75" customHeight="1" x14ac:dyDescent="0.25">
      <c r="B669" s="233"/>
      <c r="C669" s="248" t="s">
        <v>7</v>
      </c>
      <c r="D669" s="91" t="s">
        <v>3</v>
      </c>
      <c r="E669" s="8">
        <f>[2]Лист4!E492</f>
        <v>134185</v>
      </c>
      <c r="F669" s="8"/>
      <c r="G669" s="8"/>
      <c r="H669" s="8"/>
      <c r="I669" s="8"/>
      <c r="J669" s="8"/>
      <c r="K669" s="64"/>
      <c r="L669" s="8"/>
      <c r="N669" s="59"/>
    </row>
    <row r="670" spans="1:14" ht="15" customHeight="1" x14ac:dyDescent="0.25">
      <c r="B670" s="233"/>
      <c r="C670" s="248" t="s">
        <v>7</v>
      </c>
      <c r="D670" s="91" t="s">
        <v>4</v>
      </c>
      <c r="E670" s="8"/>
      <c r="F670" s="8"/>
      <c r="G670" s="8"/>
      <c r="H670" s="8"/>
      <c r="I670" s="8"/>
      <c r="J670" s="8"/>
      <c r="K670" s="64"/>
      <c r="L670" s="8"/>
      <c r="N670" s="59"/>
    </row>
    <row r="671" spans="1:14" ht="16.5" customHeight="1" x14ac:dyDescent="0.25">
      <c r="B671" s="233"/>
      <c r="C671" s="248" t="s">
        <v>7</v>
      </c>
      <c r="D671" s="91" t="s">
        <v>5</v>
      </c>
      <c r="E671" s="8"/>
      <c r="F671" s="8"/>
      <c r="G671" s="8"/>
      <c r="H671" s="8"/>
      <c r="I671" s="8"/>
      <c r="J671" s="8"/>
      <c r="K671" s="64"/>
      <c r="L671" s="8"/>
      <c r="N671" s="59"/>
    </row>
    <row r="672" spans="1:14" ht="20.100000000000001" customHeight="1" x14ac:dyDescent="0.25">
      <c r="B672" s="235" t="s">
        <v>426</v>
      </c>
      <c r="C672" s="234" t="s">
        <v>0</v>
      </c>
      <c r="D672" s="30" t="s">
        <v>1</v>
      </c>
      <c r="E672" s="7">
        <f>E673+E674</f>
        <v>12082.8</v>
      </c>
      <c r="F672" s="7"/>
      <c r="G672" s="7"/>
      <c r="H672" s="7"/>
      <c r="I672" s="7"/>
      <c r="J672" s="65"/>
      <c r="K672" s="64"/>
      <c r="L672" s="7">
        <v>57534.31</v>
      </c>
      <c r="N672" s="59"/>
    </row>
    <row r="673" spans="1:14" ht="17.25" customHeight="1" x14ac:dyDescent="0.25">
      <c r="B673" s="236"/>
      <c r="C673" s="234" t="s">
        <v>7</v>
      </c>
      <c r="D673" s="91" t="s">
        <v>2</v>
      </c>
      <c r="E673" s="8"/>
      <c r="F673" s="8"/>
      <c r="G673" s="8"/>
      <c r="H673" s="8"/>
      <c r="I673" s="8"/>
      <c r="J673" s="66"/>
      <c r="K673" s="64"/>
      <c r="L673" s="8">
        <v>33781.31</v>
      </c>
      <c r="N673" s="59"/>
    </row>
    <row r="674" spans="1:14" ht="17.25" customHeight="1" x14ac:dyDescent="0.25">
      <c r="B674" s="236"/>
      <c r="C674" s="234" t="s">
        <v>7</v>
      </c>
      <c r="D674" s="91" t="s">
        <v>3</v>
      </c>
      <c r="E674" s="8">
        <f>E684</f>
        <v>12082.8</v>
      </c>
      <c r="F674" s="8"/>
      <c r="G674" s="8"/>
      <c r="H674" s="8"/>
      <c r="I674" s="8"/>
      <c r="J674" s="66"/>
      <c r="K674" s="64"/>
      <c r="L674" s="8">
        <v>23753</v>
      </c>
      <c r="N674" s="59"/>
    </row>
    <row r="675" spans="1:14" ht="20.100000000000001" customHeight="1" x14ac:dyDescent="0.25">
      <c r="B675" s="236"/>
      <c r="C675" s="234" t="s">
        <v>7</v>
      </c>
      <c r="D675" s="91" t="s">
        <v>4</v>
      </c>
      <c r="E675" s="8"/>
      <c r="F675" s="8"/>
      <c r="G675" s="8"/>
      <c r="H675" s="8"/>
      <c r="I675" s="8"/>
      <c r="J675" s="66"/>
      <c r="K675" s="64"/>
      <c r="L675" s="8"/>
      <c r="N675" s="59"/>
    </row>
    <row r="676" spans="1:14" ht="20.100000000000001" customHeight="1" x14ac:dyDescent="0.25">
      <c r="B676" s="236"/>
      <c r="C676" s="234" t="s">
        <v>7</v>
      </c>
      <c r="D676" s="91" t="s">
        <v>5</v>
      </c>
      <c r="E676" s="8"/>
      <c r="F676" s="8"/>
      <c r="G676" s="8"/>
      <c r="H676" s="8"/>
      <c r="I676" s="8"/>
      <c r="J676" s="66"/>
      <c r="K676" s="64"/>
      <c r="L676" s="8"/>
      <c r="N676" s="59"/>
    </row>
    <row r="677" spans="1:14" ht="20.100000000000001" customHeight="1" x14ac:dyDescent="0.25">
      <c r="B677" s="236"/>
      <c r="C677" s="234" t="s">
        <v>7</v>
      </c>
      <c r="D677" s="30" t="s">
        <v>1</v>
      </c>
      <c r="E677" s="8"/>
      <c r="F677" s="7"/>
      <c r="G677" s="8"/>
      <c r="H677" s="8"/>
      <c r="I677" s="8"/>
      <c r="J677" s="66"/>
      <c r="K677" s="64"/>
      <c r="L677" s="7">
        <v>57534.31</v>
      </c>
      <c r="N677" s="59"/>
    </row>
    <row r="678" spans="1:14" ht="20.100000000000001" customHeight="1" x14ac:dyDescent="0.25">
      <c r="B678" s="236"/>
      <c r="C678" s="234"/>
      <c r="D678" s="91" t="s">
        <v>2</v>
      </c>
      <c r="E678" s="8"/>
      <c r="F678" s="8"/>
      <c r="G678" s="8"/>
      <c r="H678" s="8"/>
      <c r="I678" s="8"/>
      <c r="J678" s="66"/>
      <c r="K678" s="64"/>
      <c r="L678" s="8">
        <v>33781.31</v>
      </c>
      <c r="N678" s="59"/>
    </row>
    <row r="679" spans="1:14" ht="20.100000000000001" customHeight="1" x14ac:dyDescent="0.25">
      <c r="B679" s="236"/>
      <c r="C679" s="234"/>
      <c r="D679" s="91" t="s">
        <v>3</v>
      </c>
      <c r="E679" s="8"/>
      <c r="F679" s="8"/>
      <c r="G679" s="8"/>
      <c r="H679" s="8"/>
      <c r="I679" s="8"/>
      <c r="J679" s="66"/>
      <c r="K679" s="64"/>
      <c r="L679" s="8">
        <v>23753</v>
      </c>
      <c r="N679" s="59"/>
    </row>
    <row r="680" spans="1:14" ht="20.100000000000001" customHeight="1" x14ac:dyDescent="0.25">
      <c r="B680" s="236"/>
      <c r="C680" s="234"/>
      <c r="D680" s="91" t="s">
        <v>4</v>
      </c>
      <c r="E680" s="8"/>
      <c r="F680" s="8"/>
      <c r="G680" s="8"/>
      <c r="H680" s="8"/>
      <c r="I680" s="8"/>
      <c r="J680" s="66"/>
      <c r="K680" s="64"/>
      <c r="L680" s="8"/>
      <c r="N680" s="59"/>
    </row>
    <row r="681" spans="1:14" ht="20.100000000000001" customHeight="1" x14ac:dyDescent="0.25">
      <c r="B681" s="236"/>
      <c r="C681" s="234"/>
      <c r="D681" s="91" t="s">
        <v>5</v>
      </c>
      <c r="E681" s="8"/>
      <c r="F681" s="8"/>
      <c r="G681" s="8"/>
      <c r="H681" s="8"/>
      <c r="I681" s="8"/>
      <c r="J681" s="66"/>
      <c r="K681" s="64"/>
      <c r="L681" s="8"/>
      <c r="N681" s="59"/>
    </row>
    <row r="682" spans="1:14" ht="20.100000000000001" customHeight="1" x14ac:dyDescent="0.25">
      <c r="B682" s="236"/>
      <c r="C682" s="234" t="s">
        <v>9</v>
      </c>
      <c r="D682" s="30" t="s">
        <v>1</v>
      </c>
      <c r="E682" s="7">
        <f>E684</f>
        <v>12082.8</v>
      </c>
      <c r="F682" s="8"/>
      <c r="G682" s="8"/>
      <c r="H682" s="8"/>
      <c r="I682" s="8"/>
      <c r="J682" s="66"/>
      <c r="K682" s="64"/>
      <c r="L682" s="8"/>
      <c r="N682" s="59"/>
    </row>
    <row r="683" spans="1:14" ht="20.100000000000001" customHeight="1" x14ac:dyDescent="0.25">
      <c r="B683" s="236"/>
      <c r="C683" s="234" t="s">
        <v>7</v>
      </c>
      <c r="D683" s="91" t="s">
        <v>2</v>
      </c>
      <c r="E683" s="8"/>
      <c r="F683" s="8"/>
      <c r="G683" s="8"/>
      <c r="H683" s="8"/>
      <c r="I683" s="8"/>
      <c r="J683" s="66"/>
      <c r="K683" s="64"/>
      <c r="L683" s="8"/>
      <c r="N683" s="59"/>
    </row>
    <row r="684" spans="1:14" ht="20.100000000000001" customHeight="1" x14ac:dyDescent="0.25">
      <c r="B684" s="236"/>
      <c r="C684" s="234" t="s">
        <v>7</v>
      </c>
      <c r="D684" s="91" t="s">
        <v>3</v>
      </c>
      <c r="E684" s="8">
        <v>12082.8</v>
      </c>
      <c r="F684" s="8"/>
      <c r="G684" s="8"/>
      <c r="H684" s="8"/>
      <c r="I684" s="8"/>
      <c r="J684" s="66"/>
      <c r="K684" s="64"/>
      <c r="L684" s="8"/>
      <c r="N684" s="59"/>
    </row>
    <row r="685" spans="1:14" ht="20.100000000000001" customHeight="1" x14ac:dyDescent="0.25">
      <c r="B685" s="236"/>
      <c r="C685" s="234" t="s">
        <v>7</v>
      </c>
      <c r="D685" s="91" t="s">
        <v>4</v>
      </c>
      <c r="E685" s="8"/>
      <c r="F685" s="8"/>
      <c r="G685" s="8"/>
      <c r="H685" s="8"/>
      <c r="I685" s="8"/>
      <c r="J685" s="66"/>
      <c r="K685" s="64"/>
      <c r="L685" s="8"/>
      <c r="N685" s="59"/>
    </row>
    <row r="686" spans="1:14" ht="20.100000000000001" customHeight="1" x14ac:dyDescent="0.25">
      <c r="B686" s="237"/>
      <c r="C686" s="234" t="s">
        <v>7</v>
      </c>
      <c r="D686" s="91" t="s">
        <v>5</v>
      </c>
      <c r="E686" s="8"/>
      <c r="F686" s="8"/>
      <c r="G686" s="8"/>
      <c r="H686" s="8"/>
      <c r="I686" s="8"/>
      <c r="J686" s="66"/>
      <c r="K686" s="64"/>
      <c r="L686" s="8"/>
      <c r="N686" s="59"/>
    </row>
    <row r="687" spans="1:14" s="69" customFormat="1" ht="20.100000000000001" customHeight="1" x14ac:dyDescent="0.25">
      <c r="A687" s="89"/>
      <c r="B687" s="235" t="s">
        <v>517</v>
      </c>
      <c r="C687" s="242" t="s">
        <v>9</v>
      </c>
      <c r="D687" s="30" t="s">
        <v>1</v>
      </c>
      <c r="E687" s="7">
        <f>E688</f>
        <v>68993.600000000006</v>
      </c>
      <c r="F687" s="7"/>
      <c r="G687" s="7"/>
      <c r="H687" s="7"/>
      <c r="I687" s="8"/>
      <c r="J687" s="66"/>
      <c r="K687" s="64"/>
      <c r="L687" s="7">
        <v>37062</v>
      </c>
      <c r="M687" s="68"/>
      <c r="N687" s="59"/>
    </row>
    <row r="688" spans="1:14" s="69" customFormat="1" ht="20.100000000000001" customHeight="1" x14ac:dyDescent="0.25">
      <c r="A688" s="89"/>
      <c r="B688" s="236"/>
      <c r="C688" s="243"/>
      <c r="D688" s="91" t="s">
        <v>2</v>
      </c>
      <c r="E688" s="8">
        <f>E693</f>
        <v>68993.600000000006</v>
      </c>
      <c r="F688" s="8"/>
      <c r="G688" s="8"/>
      <c r="H688" s="8"/>
      <c r="I688" s="8"/>
      <c r="J688" s="66"/>
      <c r="K688" s="64"/>
      <c r="L688" s="8">
        <v>37062</v>
      </c>
      <c r="M688" s="68"/>
      <c r="N688" s="59"/>
    </row>
    <row r="689" spans="1:14" s="69" customFormat="1" ht="15.75" customHeight="1" x14ac:dyDescent="0.25">
      <c r="A689" s="89"/>
      <c r="B689" s="236"/>
      <c r="C689" s="243"/>
      <c r="D689" s="91" t="s">
        <v>3</v>
      </c>
      <c r="E689" s="8"/>
      <c r="F689" s="8"/>
      <c r="G689" s="8"/>
      <c r="H689" s="8"/>
      <c r="I689" s="8"/>
      <c r="J689" s="66"/>
      <c r="K689" s="64"/>
      <c r="L689" s="8"/>
      <c r="M689" s="68"/>
      <c r="N689" s="59"/>
    </row>
    <row r="690" spans="1:14" s="69" customFormat="1" ht="20.100000000000001" customHeight="1" x14ac:dyDescent="0.25">
      <c r="A690" s="89"/>
      <c r="B690" s="236"/>
      <c r="C690" s="243"/>
      <c r="D690" s="91" t="s">
        <v>4</v>
      </c>
      <c r="E690" s="8"/>
      <c r="F690" s="8"/>
      <c r="G690" s="8"/>
      <c r="H690" s="8"/>
      <c r="I690" s="8"/>
      <c r="J690" s="66"/>
      <c r="K690" s="64"/>
      <c r="L690" s="8"/>
      <c r="M690" s="68"/>
      <c r="N690" s="59"/>
    </row>
    <row r="691" spans="1:14" s="69" customFormat="1" ht="20.100000000000001" customHeight="1" x14ac:dyDescent="0.25">
      <c r="A691" s="89"/>
      <c r="B691" s="237"/>
      <c r="C691" s="244"/>
      <c r="D691" s="91" t="s">
        <v>5</v>
      </c>
      <c r="E691" s="8"/>
      <c r="F691" s="8"/>
      <c r="G691" s="8"/>
      <c r="H691" s="8"/>
      <c r="I691" s="8"/>
      <c r="J691" s="66"/>
      <c r="K691" s="64"/>
      <c r="L691" s="8"/>
      <c r="M691" s="68"/>
      <c r="N691" s="59"/>
    </row>
    <row r="692" spans="1:14" ht="24.75" customHeight="1" x14ac:dyDescent="0.25">
      <c r="B692" s="235" t="s">
        <v>466</v>
      </c>
      <c r="C692" s="242" t="s">
        <v>9</v>
      </c>
      <c r="D692" s="30" t="s">
        <v>1</v>
      </c>
      <c r="E692" s="7">
        <f>E693</f>
        <v>68993.600000000006</v>
      </c>
      <c r="F692" s="7"/>
      <c r="G692" s="7"/>
      <c r="H692" s="7"/>
      <c r="I692" s="8"/>
      <c r="J692" s="66"/>
      <c r="K692" s="64"/>
      <c r="L692" s="7">
        <v>37062</v>
      </c>
      <c r="N692" s="59"/>
    </row>
    <row r="693" spans="1:14" ht="15.75" customHeight="1" x14ac:dyDescent="0.25">
      <c r="B693" s="236"/>
      <c r="C693" s="243"/>
      <c r="D693" s="91" t="s">
        <v>2</v>
      </c>
      <c r="E693" s="8">
        <f>[2]Лист4!E511</f>
        <v>68993.600000000006</v>
      </c>
      <c r="F693" s="8"/>
      <c r="G693" s="8"/>
      <c r="H693" s="8"/>
      <c r="I693" s="8"/>
      <c r="J693" s="66"/>
      <c r="K693" s="64"/>
      <c r="L693" s="8">
        <v>37062</v>
      </c>
      <c r="N693" s="59"/>
    </row>
    <row r="694" spans="1:14" ht="16.5" customHeight="1" x14ac:dyDescent="0.25">
      <c r="B694" s="236"/>
      <c r="C694" s="243"/>
      <c r="D694" s="91" t="s">
        <v>3</v>
      </c>
      <c r="E694" s="8"/>
      <c r="F694" s="8"/>
      <c r="G694" s="8"/>
      <c r="H694" s="8"/>
      <c r="I694" s="8"/>
      <c r="J694" s="66"/>
      <c r="K694" s="64"/>
      <c r="L694" s="8"/>
      <c r="N694" s="59"/>
    </row>
    <row r="695" spans="1:14" ht="18" customHeight="1" x14ac:dyDescent="0.25">
      <c r="B695" s="236"/>
      <c r="C695" s="243"/>
      <c r="D695" s="91" t="s">
        <v>4</v>
      </c>
      <c r="E695" s="8"/>
      <c r="F695" s="8"/>
      <c r="G695" s="8"/>
      <c r="H695" s="8"/>
      <c r="I695" s="8"/>
      <c r="J695" s="66"/>
      <c r="K695" s="64"/>
      <c r="L695" s="8"/>
      <c r="N695" s="59"/>
    </row>
    <row r="696" spans="1:14" ht="17.25" customHeight="1" x14ac:dyDescent="0.25">
      <c r="B696" s="237"/>
      <c r="C696" s="244"/>
      <c r="D696" s="91" t="s">
        <v>5</v>
      </c>
      <c r="E696" s="8"/>
      <c r="F696" s="8"/>
      <c r="G696" s="8"/>
      <c r="H696" s="8"/>
      <c r="I696" s="8"/>
      <c r="J696" s="66"/>
      <c r="K696" s="64"/>
      <c r="L696" s="8"/>
      <c r="N696" s="59"/>
    </row>
    <row r="697" spans="1:14" s="69" customFormat="1" ht="20.100000000000001" customHeight="1" x14ac:dyDescent="0.25">
      <c r="A697" s="89"/>
      <c r="B697" s="245" t="s">
        <v>236</v>
      </c>
      <c r="C697" s="234" t="s">
        <v>9</v>
      </c>
      <c r="D697" s="30" t="s">
        <v>1</v>
      </c>
      <c r="E697" s="7">
        <f>SUM(E698:E701)</f>
        <v>320412</v>
      </c>
      <c r="F697" s="7"/>
      <c r="G697" s="7"/>
      <c r="H697" s="7"/>
      <c r="I697" s="7"/>
      <c r="J697" s="65"/>
      <c r="K697" s="64"/>
      <c r="L697" s="7">
        <v>4538.7999999999993</v>
      </c>
      <c r="M697" s="68"/>
      <c r="N697" s="59"/>
    </row>
    <row r="698" spans="1:14" s="69" customFormat="1" ht="20.100000000000001" customHeight="1" x14ac:dyDescent="0.25">
      <c r="A698" s="89"/>
      <c r="B698" s="246"/>
      <c r="C698" s="234" t="s">
        <v>7</v>
      </c>
      <c r="D698" s="91" t="s">
        <v>2</v>
      </c>
      <c r="E698" s="8">
        <f>E703</f>
        <v>320412</v>
      </c>
      <c r="F698" s="8"/>
      <c r="G698" s="8"/>
      <c r="H698" s="8"/>
      <c r="I698" s="8"/>
      <c r="J698" s="66"/>
      <c r="K698" s="64"/>
      <c r="L698" s="8">
        <v>4538.7999999999993</v>
      </c>
      <c r="M698" s="68"/>
      <c r="N698" s="59"/>
    </row>
    <row r="699" spans="1:14" s="69" customFormat="1" ht="20.100000000000001" customHeight="1" x14ac:dyDescent="0.25">
      <c r="A699" s="89"/>
      <c r="B699" s="246"/>
      <c r="C699" s="234" t="s">
        <v>7</v>
      </c>
      <c r="D699" s="91" t="s">
        <v>3</v>
      </c>
      <c r="E699" s="8"/>
      <c r="F699" s="8"/>
      <c r="G699" s="8"/>
      <c r="H699" s="8"/>
      <c r="I699" s="8"/>
      <c r="J699" s="66"/>
      <c r="K699" s="64"/>
      <c r="L699" s="8"/>
      <c r="M699" s="68"/>
      <c r="N699" s="59"/>
    </row>
    <row r="700" spans="1:14" s="69" customFormat="1" ht="20.100000000000001" customHeight="1" x14ac:dyDescent="0.25">
      <c r="A700" s="89"/>
      <c r="B700" s="246"/>
      <c r="C700" s="234" t="s">
        <v>7</v>
      </c>
      <c r="D700" s="91" t="s">
        <v>4</v>
      </c>
      <c r="E700" s="8"/>
      <c r="F700" s="8"/>
      <c r="G700" s="8"/>
      <c r="H700" s="8"/>
      <c r="I700" s="8"/>
      <c r="J700" s="66"/>
      <c r="K700" s="64"/>
      <c r="L700" s="8"/>
      <c r="M700" s="68"/>
      <c r="N700" s="59"/>
    </row>
    <row r="701" spans="1:14" s="69" customFormat="1" ht="20.100000000000001" customHeight="1" x14ac:dyDescent="0.25">
      <c r="A701" s="89"/>
      <c r="B701" s="247"/>
      <c r="C701" s="234" t="s">
        <v>7</v>
      </c>
      <c r="D701" s="91" t="s">
        <v>5</v>
      </c>
      <c r="E701" s="8"/>
      <c r="F701" s="8"/>
      <c r="G701" s="8"/>
      <c r="H701" s="8"/>
      <c r="I701" s="8"/>
      <c r="J701" s="66"/>
      <c r="K701" s="64"/>
      <c r="L701" s="8"/>
      <c r="M701" s="68"/>
      <c r="N701" s="59"/>
    </row>
    <row r="702" spans="1:14" ht="20.100000000000001" customHeight="1" x14ac:dyDescent="0.25">
      <c r="B702" s="233" t="s">
        <v>427</v>
      </c>
      <c r="C702" s="234" t="s">
        <v>9</v>
      </c>
      <c r="D702" s="30" t="s">
        <v>1</v>
      </c>
      <c r="E702" s="7">
        <f>SUM(E703:E706)</f>
        <v>320412</v>
      </c>
      <c r="F702" s="7"/>
      <c r="G702" s="7"/>
      <c r="H702" s="7"/>
      <c r="I702" s="7"/>
      <c r="J702" s="65"/>
      <c r="K702" s="64"/>
      <c r="L702" s="7">
        <v>4538.7999999999993</v>
      </c>
      <c r="N702" s="59"/>
    </row>
    <row r="703" spans="1:14" ht="19.5" customHeight="1" x14ac:dyDescent="0.25">
      <c r="B703" s="233"/>
      <c r="C703" s="234" t="s">
        <v>7</v>
      </c>
      <c r="D703" s="91" t="s">
        <v>2</v>
      </c>
      <c r="E703" s="8">
        <f>[2]Лист4!E519</f>
        <v>320412</v>
      </c>
      <c r="F703" s="8"/>
      <c r="G703" s="8"/>
      <c r="H703" s="8"/>
      <c r="I703" s="8"/>
      <c r="J703" s="66"/>
      <c r="K703" s="64"/>
      <c r="L703" s="8">
        <v>4538.7999999999993</v>
      </c>
      <c r="N703" s="59"/>
    </row>
    <row r="704" spans="1:14" ht="19.5" customHeight="1" x14ac:dyDescent="0.25">
      <c r="B704" s="233"/>
      <c r="C704" s="234" t="s">
        <v>7</v>
      </c>
      <c r="D704" s="91" t="s">
        <v>3</v>
      </c>
      <c r="E704" s="8"/>
      <c r="F704" s="8"/>
      <c r="G704" s="8"/>
      <c r="H704" s="8"/>
      <c r="I704" s="8"/>
      <c r="J704" s="66"/>
      <c r="K704" s="64"/>
      <c r="L704" s="8"/>
      <c r="N704" s="59"/>
    </row>
    <row r="705" spans="1:14" ht="20.100000000000001" customHeight="1" x14ac:dyDescent="0.25">
      <c r="B705" s="233"/>
      <c r="C705" s="234" t="s">
        <v>7</v>
      </c>
      <c r="D705" s="91" t="s">
        <v>4</v>
      </c>
      <c r="E705" s="8"/>
      <c r="F705" s="8"/>
      <c r="G705" s="8"/>
      <c r="H705" s="8"/>
      <c r="I705" s="8"/>
      <c r="J705" s="66"/>
      <c r="K705" s="64"/>
      <c r="L705" s="8"/>
      <c r="N705" s="59"/>
    </row>
    <row r="706" spans="1:14" ht="19.5" customHeight="1" x14ac:dyDescent="0.25">
      <c r="B706" s="233"/>
      <c r="C706" s="234" t="s">
        <v>7</v>
      </c>
      <c r="D706" s="91" t="s">
        <v>5</v>
      </c>
      <c r="E706" s="8"/>
      <c r="F706" s="8"/>
      <c r="G706" s="8"/>
      <c r="H706" s="8"/>
      <c r="I706" s="8"/>
      <c r="J706" s="66"/>
      <c r="K706" s="64"/>
      <c r="L706" s="8"/>
      <c r="N706" s="59"/>
    </row>
    <row r="707" spans="1:14" s="69" customFormat="1" ht="20.100000000000001" customHeight="1" x14ac:dyDescent="0.25">
      <c r="A707" s="89"/>
      <c r="B707" s="233" t="s">
        <v>428</v>
      </c>
      <c r="C707" s="234" t="s">
        <v>9</v>
      </c>
      <c r="D707" s="30" t="s">
        <v>1</v>
      </c>
      <c r="E707" s="7">
        <f t="shared" ref="E707:J707" si="126">SUM(E708:E711)</f>
        <v>234074.39999999997</v>
      </c>
      <c r="F707" s="7">
        <v>1083074.7</v>
      </c>
      <c r="G707" s="7">
        <f t="shared" si="126"/>
        <v>1121188.7</v>
      </c>
      <c r="H707" s="7">
        <f t="shared" si="126"/>
        <v>40738.1</v>
      </c>
      <c r="I707" s="7">
        <f t="shared" si="126"/>
        <v>920000</v>
      </c>
      <c r="J707" s="65">
        <f t="shared" si="126"/>
        <v>920000</v>
      </c>
      <c r="K707" s="64"/>
      <c r="L707" s="7">
        <v>979092.9</v>
      </c>
      <c r="M707" s="68"/>
      <c r="N707" s="59"/>
    </row>
    <row r="708" spans="1:14" s="69" customFormat="1" ht="20.100000000000001" customHeight="1" x14ac:dyDescent="0.25">
      <c r="A708" s="89"/>
      <c r="B708" s="233" t="s">
        <v>71</v>
      </c>
      <c r="C708" s="234" t="s">
        <v>9</v>
      </c>
      <c r="D708" s="91" t="s">
        <v>2</v>
      </c>
      <c r="E708" s="8">
        <f t="shared" ref="E708:J708" si="127">E713</f>
        <v>234074.39999999997</v>
      </c>
      <c r="F708" s="8">
        <v>1083074.7</v>
      </c>
      <c r="G708" s="8">
        <f t="shared" si="127"/>
        <v>1121188.7</v>
      </c>
      <c r="H708" s="8">
        <f t="shared" si="127"/>
        <v>40738.1</v>
      </c>
      <c r="I708" s="8">
        <f t="shared" si="127"/>
        <v>920000</v>
      </c>
      <c r="J708" s="66">
        <f t="shared" si="127"/>
        <v>920000</v>
      </c>
      <c r="K708" s="64"/>
      <c r="L708" s="8">
        <v>979092.9</v>
      </c>
      <c r="M708" s="68"/>
      <c r="N708" s="59"/>
    </row>
    <row r="709" spans="1:14" s="69" customFormat="1" ht="20.100000000000001" customHeight="1" x14ac:dyDescent="0.25">
      <c r="A709" s="89"/>
      <c r="B709" s="233" t="s">
        <v>71</v>
      </c>
      <c r="C709" s="234" t="s">
        <v>9</v>
      </c>
      <c r="D709" s="91" t="s">
        <v>3</v>
      </c>
      <c r="E709" s="8"/>
      <c r="F709" s="8"/>
      <c r="G709" s="8"/>
      <c r="H709" s="8"/>
      <c r="I709" s="8"/>
      <c r="J709" s="66"/>
      <c r="K709" s="64"/>
      <c r="L709" s="8"/>
      <c r="M709" s="68"/>
      <c r="N709" s="59"/>
    </row>
    <row r="710" spans="1:14" s="69" customFormat="1" ht="20.100000000000001" customHeight="1" x14ac:dyDescent="0.25">
      <c r="A710" s="89"/>
      <c r="B710" s="233" t="s">
        <v>71</v>
      </c>
      <c r="C710" s="234" t="s">
        <v>9</v>
      </c>
      <c r="D710" s="91" t="s">
        <v>4</v>
      </c>
      <c r="E710" s="8"/>
      <c r="F710" s="8"/>
      <c r="G710" s="8"/>
      <c r="H710" s="8"/>
      <c r="I710" s="8"/>
      <c r="J710" s="66"/>
      <c r="K710" s="64"/>
      <c r="L710" s="8"/>
      <c r="M710" s="68"/>
      <c r="N710" s="59"/>
    </row>
    <row r="711" spans="1:14" s="69" customFormat="1" ht="16.5" customHeight="1" x14ac:dyDescent="0.25">
      <c r="A711" s="89"/>
      <c r="B711" s="233" t="s">
        <v>71</v>
      </c>
      <c r="C711" s="234" t="s">
        <v>9</v>
      </c>
      <c r="D711" s="91" t="s">
        <v>5</v>
      </c>
      <c r="E711" s="8"/>
      <c r="F711" s="8"/>
      <c r="G711" s="8"/>
      <c r="H711" s="8"/>
      <c r="I711" s="8"/>
      <c r="J711" s="66"/>
      <c r="K711" s="64"/>
      <c r="L711" s="8"/>
      <c r="M711" s="68"/>
      <c r="N711" s="59"/>
    </row>
    <row r="712" spans="1:14" ht="16.7" customHeight="1" x14ac:dyDescent="0.25">
      <c r="B712" s="233" t="s">
        <v>429</v>
      </c>
      <c r="C712" s="234" t="s">
        <v>9</v>
      </c>
      <c r="D712" s="30" t="s">
        <v>1</v>
      </c>
      <c r="E712" s="7">
        <f t="shared" ref="E712:J712" si="128">SUM(E713:E716)</f>
        <v>234074.39999999997</v>
      </c>
      <c r="F712" s="7">
        <v>1083074.7</v>
      </c>
      <c r="G712" s="7">
        <f t="shared" si="128"/>
        <v>1121188.7</v>
      </c>
      <c r="H712" s="7">
        <f t="shared" si="128"/>
        <v>40738.1</v>
      </c>
      <c r="I712" s="7">
        <f t="shared" si="128"/>
        <v>920000</v>
      </c>
      <c r="J712" s="65">
        <f t="shared" si="128"/>
        <v>920000</v>
      </c>
      <c r="K712" s="64"/>
      <c r="L712" s="7">
        <v>979092.9</v>
      </c>
      <c r="N712" s="59"/>
    </row>
    <row r="713" spans="1:14" ht="15.75" customHeight="1" x14ac:dyDescent="0.25">
      <c r="B713" s="233" t="s">
        <v>72</v>
      </c>
      <c r="C713" s="234" t="s">
        <v>9</v>
      </c>
      <c r="D713" s="91" t="s">
        <v>2</v>
      </c>
      <c r="E713" s="8">
        <f>[2]Лист4!E527</f>
        <v>234074.39999999997</v>
      </c>
      <c r="F713" s="8">
        <v>1083074.7</v>
      </c>
      <c r="G713" s="8">
        <v>1121188.7</v>
      </c>
      <c r="H713" s="8">
        <v>40738.1</v>
      </c>
      <c r="I713" s="8">
        <f>[2]Лист4!I527</f>
        <v>920000</v>
      </c>
      <c r="J713" s="8">
        <f>[2]Лист4!J527</f>
        <v>920000</v>
      </c>
      <c r="K713" s="67"/>
      <c r="L713" s="8">
        <v>979092.9</v>
      </c>
      <c r="N713" s="59"/>
    </row>
    <row r="714" spans="1:14" ht="16.7" customHeight="1" x14ac:dyDescent="0.25">
      <c r="B714" s="233" t="s">
        <v>72</v>
      </c>
      <c r="C714" s="234" t="s">
        <v>9</v>
      </c>
      <c r="D714" s="91" t="s">
        <v>3</v>
      </c>
      <c r="E714" s="8"/>
      <c r="F714" s="8"/>
      <c r="G714" s="8"/>
      <c r="H714" s="8"/>
      <c r="I714" s="8"/>
      <c r="J714" s="66"/>
      <c r="K714" s="64"/>
      <c r="L714" s="8"/>
      <c r="N714" s="59"/>
    </row>
    <row r="715" spans="1:14" ht="17.25" customHeight="1" x14ac:dyDescent="0.25">
      <c r="B715" s="233" t="s">
        <v>72</v>
      </c>
      <c r="C715" s="234" t="s">
        <v>9</v>
      </c>
      <c r="D715" s="91" t="s">
        <v>4</v>
      </c>
      <c r="E715" s="8"/>
      <c r="F715" s="8"/>
      <c r="G715" s="8"/>
      <c r="H715" s="8"/>
      <c r="I715" s="8"/>
      <c r="J715" s="66"/>
      <c r="K715" s="64"/>
      <c r="L715" s="8"/>
      <c r="N715" s="59"/>
    </row>
    <row r="716" spans="1:14" ht="15.75" customHeight="1" x14ac:dyDescent="0.25">
      <c r="B716" s="233" t="s">
        <v>72</v>
      </c>
      <c r="C716" s="234" t="s">
        <v>9</v>
      </c>
      <c r="D716" s="91" t="s">
        <v>5</v>
      </c>
      <c r="E716" s="8"/>
      <c r="F716" s="8"/>
      <c r="G716" s="8"/>
      <c r="H716" s="8"/>
      <c r="I716" s="8"/>
      <c r="J716" s="66"/>
      <c r="K716" s="64"/>
      <c r="L716" s="8"/>
      <c r="N716" s="59"/>
    </row>
    <row r="717" spans="1:14" s="69" customFormat="1" ht="18.75" customHeight="1" x14ac:dyDescent="0.25">
      <c r="A717" s="89"/>
      <c r="B717" s="233" t="s">
        <v>371</v>
      </c>
      <c r="C717" s="234" t="s">
        <v>9</v>
      </c>
      <c r="D717" s="30" t="s">
        <v>1</v>
      </c>
      <c r="E717" s="7">
        <f>SUM(E718:E721)</f>
        <v>50000</v>
      </c>
      <c r="F717" s="7"/>
      <c r="G717" s="7"/>
      <c r="H717" s="7"/>
      <c r="I717" s="7"/>
      <c r="J717" s="65"/>
      <c r="K717" s="64"/>
      <c r="L717" s="7">
        <v>89243.9</v>
      </c>
      <c r="M717" s="68"/>
      <c r="N717" s="59"/>
    </row>
    <row r="718" spans="1:14" s="69" customFormat="1" ht="16.7" customHeight="1" x14ac:dyDescent="0.25">
      <c r="A718" s="89"/>
      <c r="B718" s="233"/>
      <c r="C718" s="234" t="s">
        <v>9</v>
      </c>
      <c r="D718" s="91" t="s">
        <v>2</v>
      </c>
      <c r="E718" s="8">
        <f>E728+E723</f>
        <v>50000</v>
      </c>
      <c r="F718" s="8"/>
      <c r="G718" s="8"/>
      <c r="H718" s="8"/>
      <c r="I718" s="8"/>
      <c r="J718" s="66"/>
      <c r="K718" s="67"/>
      <c r="L718" s="8">
        <v>89243.9</v>
      </c>
      <c r="M718" s="68"/>
      <c r="N718" s="59"/>
    </row>
    <row r="719" spans="1:14" s="69" customFormat="1" ht="16.7" customHeight="1" x14ac:dyDescent="0.25">
      <c r="A719" s="89"/>
      <c r="B719" s="233"/>
      <c r="C719" s="234" t="s">
        <v>9</v>
      </c>
      <c r="D719" s="91" t="s">
        <v>3</v>
      </c>
      <c r="E719" s="8"/>
      <c r="F719" s="8"/>
      <c r="G719" s="8"/>
      <c r="H719" s="8"/>
      <c r="I719" s="8"/>
      <c r="J719" s="66"/>
      <c r="K719" s="64"/>
      <c r="L719" s="8"/>
      <c r="M719" s="68"/>
      <c r="N719" s="59"/>
    </row>
    <row r="720" spans="1:14" s="69" customFormat="1" ht="16.7" customHeight="1" x14ac:dyDescent="0.25">
      <c r="A720" s="89"/>
      <c r="B720" s="233"/>
      <c r="C720" s="234" t="s">
        <v>9</v>
      </c>
      <c r="D720" s="91" t="s">
        <v>4</v>
      </c>
      <c r="E720" s="8"/>
      <c r="F720" s="8"/>
      <c r="G720" s="8"/>
      <c r="H720" s="8"/>
      <c r="I720" s="8"/>
      <c r="J720" s="66"/>
      <c r="K720" s="64"/>
      <c r="L720" s="8"/>
      <c r="M720" s="68"/>
      <c r="N720" s="59"/>
    </row>
    <row r="721" spans="1:14" s="69" customFormat="1" ht="30" customHeight="1" x14ac:dyDescent="0.25">
      <c r="A721" s="89"/>
      <c r="B721" s="233"/>
      <c r="C721" s="234" t="s">
        <v>9</v>
      </c>
      <c r="D721" s="91" t="s">
        <v>5</v>
      </c>
      <c r="E721" s="8"/>
      <c r="F721" s="8"/>
      <c r="G721" s="8"/>
      <c r="H721" s="8"/>
      <c r="I721" s="8"/>
      <c r="J721" s="66"/>
      <c r="K721" s="64"/>
      <c r="L721" s="8"/>
      <c r="M721" s="68"/>
      <c r="N721" s="59"/>
    </row>
    <row r="722" spans="1:14" ht="34.5" customHeight="1" x14ac:dyDescent="0.25">
      <c r="B722" s="235" t="s">
        <v>373</v>
      </c>
      <c r="C722" s="234" t="s">
        <v>9</v>
      </c>
      <c r="D722" s="30" t="s">
        <v>1</v>
      </c>
      <c r="E722" s="7"/>
      <c r="F722" s="7"/>
      <c r="G722" s="7"/>
      <c r="H722" s="7"/>
      <c r="I722" s="7"/>
      <c r="J722" s="65"/>
      <c r="K722" s="64"/>
      <c r="L722" s="7">
        <v>0</v>
      </c>
      <c r="N722" s="59"/>
    </row>
    <row r="723" spans="1:14" ht="26.25" customHeight="1" x14ac:dyDescent="0.25">
      <c r="B723" s="236"/>
      <c r="C723" s="234" t="s">
        <v>9</v>
      </c>
      <c r="D723" s="91" t="s">
        <v>2</v>
      </c>
      <c r="E723" s="8"/>
      <c r="F723" s="8"/>
      <c r="G723" s="8"/>
      <c r="H723" s="8"/>
      <c r="I723" s="8"/>
      <c r="J723" s="66"/>
      <c r="K723" s="64"/>
      <c r="L723" s="8"/>
      <c r="N723" s="59"/>
    </row>
    <row r="724" spans="1:14" ht="21" customHeight="1" x14ac:dyDescent="0.25">
      <c r="B724" s="236"/>
      <c r="C724" s="234" t="s">
        <v>9</v>
      </c>
      <c r="D724" s="91" t="s">
        <v>3</v>
      </c>
      <c r="E724" s="8"/>
      <c r="F724" s="8"/>
      <c r="G724" s="8"/>
      <c r="H724" s="8"/>
      <c r="I724" s="8"/>
      <c r="J724" s="66"/>
      <c r="K724" s="64"/>
      <c r="L724" s="8"/>
      <c r="N724" s="59"/>
    </row>
    <row r="725" spans="1:14" ht="16.5" customHeight="1" x14ac:dyDescent="0.25">
      <c r="B725" s="236"/>
      <c r="C725" s="234" t="s">
        <v>9</v>
      </c>
      <c r="D725" s="91" t="s">
        <v>4</v>
      </c>
      <c r="E725" s="8"/>
      <c r="F725" s="8"/>
      <c r="G725" s="8"/>
      <c r="H725" s="8"/>
      <c r="I725" s="8"/>
      <c r="J725" s="66"/>
      <c r="K725" s="64"/>
      <c r="L725" s="8"/>
      <c r="N725" s="59"/>
    </row>
    <row r="726" spans="1:14" ht="17.25" customHeight="1" x14ac:dyDescent="0.25">
      <c r="B726" s="237"/>
      <c r="C726" s="234" t="s">
        <v>9</v>
      </c>
      <c r="D726" s="91" t="s">
        <v>5</v>
      </c>
      <c r="E726" s="8"/>
      <c r="F726" s="8"/>
      <c r="G726" s="8"/>
      <c r="H726" s="8"/>
      <c r="I726" s="8"/>
      <c r="J726" s="66"/>
      <c r="K726" s="64"/>
      <c r="L726" s="8"/>
      <c r="N726" s="59"/>
    </row>
    <row r="727" spans="1:14" ht="16.7" customHeight="1" x14ac:dyDescent="0.25">
      <c r="B727" s="233" t="s">
        <v>430</v>
      </c>
      <c r="C727" s="234" t="s">
        <v>9</v>
      </c>
      <c r="D727" s="30" t="s">
        <v>1</v>
      </c>
      <c r="E727" s="7">
        <f>SUM(E728:E731)</f>
        <v>50000</v>
      </c>
      <c r="F727" s="7"/>
      <c r="G727" s="7"/>
      <c r="H727" s="7"/>
      <c r="I727" s="7"/>
      <c r="J727" s="65"/>
      <c r="K727" s="64"/>
      <c r="L727" s="7">
        <v>89243.9</v>
      </c>
      <c r="N727" s="59"/>
    </row>
    <row r="728" spans="1:14" ht="16.7" customHeight="1" x14ac:dyDescent="0.25">
      <c r="B728" s="233"/>
      <c r="C728" s="234" t="s">
        <v>9</v>
      </c>
      <c r="D728" s="91" t="s">
        <v>2</v>
      </c>
      <c r="E728" s="8">
        <f>[2]Лист4!E535</f>
        <v>50000</v>
      </c>
      <c r="F728" s="8"/>
      <c r="G728" s="8"/>
      <c r="H728" s="8"/>
      <c r="I728" s="8"/>
      <c r="J728" s="66"/>
      <c r="K728" s="64"/>
      <c r="L728" s="8">
        <v>89243.9</v>
      </c>
      <c r="N728" s="59"/>
    </row>
    <row r="729" spans="1:14" ht="16.7" customHeight="1" x14ac:dyDescent="0.25">
      <c r="B729" s="233"/>
      <c r="C729" s="234" t="s">
        <v>9</v>
      </c>
      <c r="D729" s="91" t="s">
        <v>3</v>
      </c>
      <c r="E729" s="8"/>
      <c r="F729" s="8"/>
      <c r="G729" s="8"/>
      <c r="H729" s="8"/>
      <c r="I729" s="8"/>
      <c r="J729" s="66"/>
      <c r="K729" s="64"/>
      <c r="L729" s="8"/>
      <c r="N729" s="59"/>
    </row>
    <row r="730" spans="1:14" ht="16.7" customHeight="1" x14ac:dyDescent="0.25">
      <c r="B730" s="233"/>
      <c r="C730" s="234" t="s">
        <v>9</v>
      </c>
      <c r="D730" s="91" t="s">
        <v>4</v>
      </c>
      <c r="E730" s="8"/>
      <c r="F730" s="8"/>
      <c r="G730" s="8"/>
      <c r="H730" s="8"/>
      <c r="I730" s="8"/>
      <c r="J730" s="66"/>
      <c r="K730" s="64"/>
      <c r="L730" s="8"/>
      <c r="N730" s="59"/>
    </row>
    <row r="731" spans="1:14" ht="17.25" customHeight="1" x14ac:dyDescent="0.25">
      <c r="B731" s="233"/>
      <c r="C731" s="234" t="s">
        <v>9</v>
      </c>
      <c r="D731" s="91" t="s">
        <v>5</v>
      </c>
      <c r="E731" s="8"/>
      <c r="F731" s="8"/>
      <c r="G731" s="8"/>
      <c r="H731" s="8"/>
      <c r="I731" s="8"/>
      <c r="J731" s="66"/>
      <c r="K731" s="64"/>
      <c r="L731" s="8"/>
      <c r="N731" s="59"/>
    </row>
    <row r="732" spans="1:14" ht="16.7" customHeight="1" x14ac:dyDescent="0.25">
      <c r="B732" s="238" t="s">
        <v>73</v>
      </c>
      <c r="C732" s="241" t="s">
        <v>0</v>
      </c>
      <c r="D732" s="29" t="s">
        <v>1</v>
      </c>
      <c r="E732" s="7">
        <f t="shared" ref="E732:J732" si="129">SUM(E733:E736)</f>
        <v>42295787.700000003</v>
      </c>
      <c r="F732" s="7">
        <v>45768010.300000004</v>
      </c>
      <c r="G732" s="7">
        <f t="shared" si="129"/>
        <v>47376122.799999997</v>
      </c>
      <c r="H732" s="7">
        <f t="shared" si="129"/>
        <v>49960732.700000003</v>
      </c>
      <c r="I732" s="7">
        <f t="shared" si="129"/>
        <v>49960732.700000003</v>
      </c>
      <c r="J732" s="65">
        <f t="shared" si="129"/>
        <v>49960732.700000003</v>
      </c>
      <c r="K732" s="64"/>
      <c r="L732" s="7">
        <v>45677999.899999999</v>
      </c>
      <c r="N732" s="59"/>
    </row>
    <row r="733" spans="1:14" ht="16.7" customHeight="1" x14ac:dyDescent="0.25">
      <c r="B733" s="239"/>
      <c r="C733" s="234" t="s">
        <v>0</v>
      </c>
      <c r="D733" s="91" t="s">
        <v>2</v>
      </c>
      <c r="E733" s="8">
        <f t="shared" ref="E733:J733" si="130">E738+E743</f>
        <v>16271979.199999999</v>
      </c>
      <c r="F733" s="8">
        <v>17431377.200000003</v>
      </c>
      <c r="G733" s="8">
        <f t="shared" si="130"/>
        <v>16819936</v>
      </c>
      <c r="H733" s="8">
        <f t="shared" si="130"/>
        <v>16819936</v>
      </c>
      <c r="I733" s="8">
        <f t="shared" si="130"/>
        <v>16819936</v>
      </c>
      <c r="J733" s="66">
        <f t="shared" si="130"/>
        <v>16819936</v>
      </c>
      <c r="K733" s="64"/>
      <c r="L733" s="8">
        <v>16819936</v>
      </c>
      <c r="N733" s="59"/>
    </row>
    <row r="734" spans="1:14" ht="16.7" customHeight="1" x14ac:dyDescent="0.25">
      <c r="B734" s="239"/>
      <c r="C734" s="234" t="s">
        <v>0</v>
      </c>
      <c r="D734" s="91" t="s">
        <v>3</v>
      </c>
      <c r="E734" s="8"/>
      <c r="F734" s="8"/>
      <c r="G734" s="8"/>
      <c r="H734" s="8"/>
      <c r="I734" s="8"/>
      <c r="J734" s="66"/>
      <c r="K734" s="64"/>
      <c r="L734" s="8"/>
      <c r="N734" s="59"/>
    </row>
    <row r="735" spans="1:14" ht="16.5" customHeight="1" x14ac:dyDescent="0.25">
      <c r="B735" s="239"/>
      <c r="C735" s="234" t="s">
        <v>0</v>
      </c>
      <c r="D735" s="91" t="s">
        <v>4</v>
      </c>
      <c r="E735" s="8"/>
      <c r="F735" s="8"/>
      <c r="G735" s="8"/>
      <c r="H735" s="8"/>
      <c r="I735" s="8"/>
      <c r="J735" s="66"/>
      <c r="K735" s="64"/>
      <c r="L735" s="8"/>
      <c r="N735" s="59"/>
    </row>
    <row r="736" spans="1:14" ht="19.5" customHeight="1" x14ac:dyDescent="0.25">
      <c r="B736" s="239"/>
      <c r="C736" s="234" t="s">
        <v>0</v>
      </c>
      <c r="D736" s="91" t="s">
        <v>5</v>
      </c>
      <c r="E736" s="8">
        <f t="shared" ref="E736:J736" si="131">E741+E746</f>
        <v>26023808.5</v>
      </c>
      <c r="F736" s="8">
        <v>28336633.100000001</v>
      </c>
      <c r="G736" s="8">
        <f t="shared" si="131"/>
        <v>30556186.800000001</v>
      </c>
      <c r="H736" s="8">
        <f t="shared" si="131"/>
        <v>33140796.699999999</v>
      </c>
      <c r="I736" s="8">
        <f t="shared" si="131"/>
        <v>33140796.699999999</v>
      </c>
      <c r="J736" s="66">
        <f t="shared" si="131"/>
        <v>33140796.699999999</v>
      </c>
      <c r="K736" s="64"/>
      <c r="L736" s="8">
        <v>28858063.899999999</v>
      </c>
      <c r="N736" s="59"/>
    </row>
    <row r="737" spans="2:40" ht="21.75" customHeight="1" x14ac:dyDescent="0.25">
      <c r="B737" s="239"/>
      <c r="C737" s="242" t="s">
        <v>6</v>
      </c>
      <c r="D737" s="30" t="s">
        <v>1</v>
      </c>
      <c r="E737" s="7">
        <f>SUM(E738:E741)</f>
        <v>26023808.5</v>
      </c>
      <c r="F737" s="7">
        <v>28336633.100000001</v>
      </c>
      <c r="G737" s="7">
        <f t="shared" ref="G737:J737" si="132">SUM(G738:G741)</f>
        <v>30556186.800000001</v>
      </c>
      <c r="H737" s="7">
        <f t="shared" si="132"/>
        <v>33140796.699999999</v>
      </c>
      <c r="I737" s="7">
        <f t="shared" si="132"/>
        <v>33140796.699999999</v>
      </c>
      <c r="J737" s="65">
        <f t="shared" si="132"/>
        <v>33140796.699999999</v>
      </c>
      <c r="K737" s="64"/>
      <c r="L737" s="7">
        <v>28858063.899999999</v>
      </c>
      <c r="N737" s="59"/>
    </row>
    <row r="738" spans="2:40" ht="19.5" customHeight="1" x14ac:dyDescent="0.25">
      <c r="B738" s="239"/>
      <c r="C738" s="243"/>
      <c r="D738" s="91" t="s">
        <v>2</v>
      </c>
      <c r="E738" s="8"/>
      <c r="F738" s="8"/>
      <c r="G738" s="8"/>
      <c r="H738" s="8"/>
      <c r="I738" s="8"/>
      <c r="J738" s="66"/>
      <c r="K738" s="64"/>
      <c r="L738" s="8"/>
      <c r="N738" s="59"/>
    </row>
    <row r="739" spans="2:40" ht="17.25" customHeight="1" x14ac:dyDescent="0.25">
      <c r="B739" s="239"/>
      <c r="C739" s="243"/>
      <c r="D739" s="91" t="s">
        <v>3</v>
      </c>
      <c r="E739" s="8"/>
      <c r="F739" s="8"/>
      <c r="G739" s="8"/>
      <c r="H739" s="8"/>
      <c r="I739" s="8"/>
      <c r="J739" s="66"/>
      <c r="K739" s="64"/>
      <c r="L739" s="8"/>
      <c r="N739" s="59"/>
    </row>
    <row r="740" spans="2:40" ht="18" customHeight="1" x14ac:dyDescent="0.25">
      <c r="B740" s="239"/>
      <c r="C740" s="243"/>
      <c r="D740" s="91" t="s">
        <v>4</v>
      </c>
      <c r="E740" s="8"/>
      <c r="F740" s="8"/>
      <c r="G740" s="8"/>
      <c r="H740" s="8"/>
      <c r="I740" s="8"/>
      <c r="J740" s="66"/>
      <c r="K740" s="64"/>
      <c r="L740" s="8"/>
      <c r="N740" s="59"/>
    </row>
    <row r="741" spans="2:40" ht="15" customHeight="1" x14ac:dyDescent="0.25">
      <c r="B741" s="239"/>
      <c r="C741" s="244"/>
      <c r="D741" s="91" t="s">
        <v>5</v>
      </c>
      <c r="E741" s="8">
        <f t="shared" ref="E741:J741" si="133">E761+E776</f>
        <v>26023808.5</v>
      </c>
      <c r="F741" s="8">
        <v>28336633.100000001</v>
      </c>
      <c r="G741" s="8">
        <f t="shared" si="133"/>
        <v>30556186.800000001</v>
      </c>
      <c r="H741" s="8">
        <f t="shared" si="133"/>
        <v>33140796.699999999</v>
      </c>
      <c r="I741" s="8">
        <f t="shared" si="133"/>
        <v>33140796.699999999</v>
      </c>
      <c r="J741" s="66">
        <f t="shared" si="133"/>
        <v>33140796.699999999</v>
      </c>
      <c r="K741" s="74"/>
      <c r="L741" s="8">
        <v>28858063.899999999</v>
      </c>
      <c r="M741" s="75"/>
      <c r="N741" s="59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</row>
    <row r="742" spans="2:40" ht="16.7" customHeight="1" x14ac:dyDescent="0.25">
      <c r="B742" s="239"/>
      <c r="C742" s="234" t="s">
        <v>7</v>
      </c>
      <c r="D742" s="30" t="s">
        <v>1</v>
      </c>
      <c r="E742" s="7">
        <f t="shared" ref="E742:J742" si="134">SUM(E743:E746)</f>
        <v>16271979.199999999</v>
      </c>
      <c r="F742" s="7">
        <v>17431377.200000003</v>
      </c>
      <c r="G742" s="7">
        <f t="shared" si="134"/>
        <v>16819936</v>
      </c>
      <c r="H742" s="7">
        <f t="shared" si="134"/>
        <v>16819936</v>
      </c>
      <c r="I742" s="7">
        <f t="shared" si="134"/>
        <v>16819936</v>
      </c>
      <c r="J742" s="65">
        <f t="shared" si="134"/>
        <v>16819936</v>
      </c>
      <c r="K742" s="74"/>
      <c r="L742" s="7">
        <v>16819936</v>
      </c>
      <c r="M742" s="75"/>
      <c r="N742" s="59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</row>
    <row r="743" spans="2:40" ht="16.7" customHeight="1" x14ac:dyDescent="0.25">
      <c r="B743" s="239"/>
      <c r="C743" s="234" t="s">
        <v>7</v>
      </c>
      <c r="D743" s="91" t="s">
        <v>2</v>
      </c>
      <c r="E743" s="8">
        <f t="shared" ref="E743:J743" si="135">E748</f>
        <v>16271979.199999999</v>
      </c>
      <c r="F743" s="8">
        <v>17431377.200000003</v>
      </c>
      <c r="G743" s="8">
        <f t="shared" si="135"/>
        <v>16819936</v>
      </c>
      <c r="H743" s="8">
        <f t="shared" si="135"/>
        <v>16819936</v>
      </c>
      <c r="I743" s="8">
        <f t="shared" si="135"/>
        <v>16819936</v>
      </c>
      <c r="J743" s="66">
        <f t="shared" si="135"/>
        <v>16819936</v>
      </c>
      <c r="K743" s="74"/>
      <c r="L743" s="8">
        <v>16819936</v>
      </c>
      <c r="M743" s="75"/>
      <c r="N743" s="59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</row>
    <row r="744" spans="2:40" ht="16.7" customHeight="1" x14ac:dyDescent="0.25">
      <c r="B744" s="239"/>
      <c r="C744" s="234" t="s">
        <v>7</v>
      </c>
      <c r="D744" s="91" t="s">
        <v>3</v>
      </c>
      <c r="E744" s="8"/>
      <c r="F744" s="8"/>
      <c r="G744" s="8"/>
      <c r="H744" s="8"/>
      <c r="I744" s="8"/>
      <c r="J744" s="66"/>
      <c r="K744" s="74"/>
      <c r="L744" s="8"/>
      <c r="M744" s="75"/>
      <c r="N744" s="59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</row>
    <row r="745" spans="2:40" ht="18" customHeight="1" x14ac:dyDescent="0.25">
      <c r="B745" s="239"/>
      <c r="C745" s="234" t="s">
        <v>7</v>
      </c>
      <c r="D745" s="91" t="s">
        <v>4</v>
      </c>
      <c r="E745" s="8"/>
      <c r="F745" s="8"/>
      <c r="G745" s="8"/>
      <c r="H745" s="8"/>
      <c r="I745" s="8"/>
      <c r="J745" s="66"/>
      <c r="K745" s="74"/>
      <c r="L745" s="8"/>
      <c r="M745" s="75"/>
      <c r="N745" s="59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</row>
    <row r="746" spans="2:40" ht="16.7" customHeight="1" x14ac:dyDescent="0.25">
      <c r="B746" s="240"/>
      <c r="C746" s="234" t="s">
        <v>7</v>
      </c>
      <c r="D746" s="91" t="s">
        <v>5</v>
      </c>
      <c r="E746" s="8"/>
      <c r="F746" s="8"/>
      <c r="G746" s="8"/>
      <c r="H746" s="8"/>
      <c r="I746" s="8"/>
      <c r="J746" s="66"/>
      <c r="K746" s="74"/>
      <c r="L746" s="8"/>
      <c r="M746" s="75"/>
      <c r="N746" s="59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</row>
    <row r="747" spans="2:40" ht="16.7" customHeight="1" x14ac:dyDescent="0.25">
      <c r="B747" s="233" t="s">
        <v>431</v>
      </c>
      <c r="C747" s="234" t="s">
        <v>7</v>
      </c>
      <c r="D747" s="30" t="s">
        <v>1</v>
      </c>
      <c r="E747" s="7">
        <f t="shared" ref="E747:J747" si="136">SUM(E748:E751)</f>
        <v>16271979.199999999</v>
      </c>
      <c r="F747" s="7">
        <v>17431377.200000003</v>
      </c>
      <c r="G747" s="7">
        <f t="shared" si="136"/>
        <v>16819936</v>
      </c>
      <c r="H747" s="7">
        <f t="shared" si="136"/>
        <v>16819936</v>
      </c>
      <c r="I747" s="7">
        <f t="shared" si="136"/>
        <v>16819936</v>
      </c>
      <c r="J747" s="65">
        <f t="shared" si="136"/>
        <v>16819936</v>
      </c>
      <c r="K747" s="74"/>
      <c r="L747" s="7">
        <v>16819936</v>
      </c>
      <c r="M747" s="75"/>
      <c r="N747" s="59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</row>
    <row r="748" spans="2:40" ht="16.5" customHeight="1" x14ac:dyDescent="0.25">
      <c r="B748" s="233" t="s">
        <v>74</v>
      </c>
      <c r="C748" s="234" t="s">
        <v>7</v>
      </c>
      <c r="D748" s="91" t="s">
        <v>2</v>
      </c>
      <c r="E748" s="8">
        <f t="shared" ref="E748:J748" si="137">E753</f>
        <v>16271979.199999999</v>
      </c>
      <c r="F748" s="8">
        <v>17431377.200000003</v>
      </c>
      <c r="G748" s="8">
        <f t="shared" si="137"/>
        <v>16819936</v>
      </c>
      <c r="H748" s="8">
        <f t="shared" si="137"/>
        <v>16819936</v>
      </c>
      <c r="I748" s="8">
        <f t="shared" si="137"/>
        <v>16819936</v>
      </c>
      <c r="J748" s="66">
        <f t="shared" si="137"/>
        <v>16819936</v>
      </c>
      <c r="K748" s="74"/>
      <c r="L748" s="8">
        <v>16819936</v>
      </c>
      <c r="M748" s="75"/>
      <c r="N748" s="59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</row>
    <row r="749" spans="2:40" ht="16.7" customHeight="1" x14ac:dyDescent="0.25">
      <c r="B749" s="233" t="s">
        <v>74</v>
      </c>
      <c r="C749" s="234" t="s">
        <v>7</v>
      </c>
      <c r="D749" s="91" t="s">
        <v>3</v>
      </c>
      <c r="E749" s="8"/>
      <c r="F749" s="8"/>
      <c r="G749" s="8"/>
      <c r="H749" s="8"/>
      <c r="I749" s="8"/>
      <c r="J749" s="66"/>
      <c r="K749" s="74"/>
      <c r="L749" s="8"/>
      <c r="M749" s="75"/>
      <c r="N749" s="59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</row>
    <row r="750" spans="2:40" ht="14.25" customHeight="1" x14ac:dyDescent="0.25">
      <c r="B750" s="233" t="s">
        <v>74</v>
      </c>
      <c r="C750" s="234" t="s">
        <v>7</v>
      </c>
      <c r="D750" s="91" t="s">
        <v>4</v>
      </c>
      <c r="E750" s="8"/>
      <c r="F750" s="8"/>
      <c r="G750" s="8"/>
      <c r="H750" s="8"/>
      <c r="I750" s="8"/>
      <c r="J750" s="66"/>
      <c r="K750" s="74"/>
      <c r="L750" s="8"/>
      <c r="M750" s="75"/>
      <c r="N750" s="59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</row>
    <row r="751" spans="2:40" ht="16.7" customHeight="1" x14ac:dyDescent="0.25">
      <c r="B751" s="233" t="s">
        <v>74</v>
      </c>
      <c r="C751" s="234" t="s">
        <v>7</v>
      </c>
      <c r="D751" s="91" t="s">
        <v>5</v>
      </c>
      <c r="E751" s="8"/>
      <c r="F751" s="8"/>
      <c r="G751" s="8"/>
      <c r="H751" s="8"/>
      <c r="I751" s="8"/>
      <c r="J751" s="66"/>
      <c r="K751" s="74"/>
      <c r="L751" s="8"/>
      <c r="M751" s="75"/>
      <c r="N751" s="59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</row>
    <row r="752" spans="2:40" ht="16.7" customHeight="1" x14ac:dyDescent="0.25">
      <c r="B752" s="233" t="s">
        <v>75</v>
      </c>
      <c r="C752" s="234" t="s">
        <v>7</v>
      </c>
      <c r="D752" s="30" t="s">
        <v>1</v>
      </c>
      <c r="E752" s="7">
        <f t="shared" ref="E752:J752" si="138">SUM(E753:E756)</f>
        <v>16271979.199999999</v>
      </c>
      <c r="F752" s="7">
        <v>17431377.200000003</v>
      </c>
      <c r="G752" s="7">
        <f t="shared" si="138"/>
        <v>16819936</v>
      </c>
      <c r="H752" s="7">
        <f t="shared" si="138"/>
        <v>16819936</v>
      </c>
      <c r="I752" s="7">
        <f t="shared" si="138"/>
        <v>16819936</v>
      </c>
      <c r="J752" s="65">
        <f t="shared" si="138"/>
        <v>16819936</v>
      </c>
      <c r="K752" s="74"/>
      <c r="L752" s="7">
        <v>16819936</v>
      </c>
      <c r="M752" s="75"/>
      <c r="N752" s="59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</row>
    <row r="753" spans="2:40" ht="16.7" customHeight="1" x14ac:dyDescent="0.25">
      <c r="B753" s="233" t="s">
        <v>75</v>
      </c>
      <c r="C753" s="234" t="s">
        <v>7</v>
      </c>
      <c r="D753" s="91" t="s">
        <v>2</v>
      </c>
      <c r="E753" s="8">
        <f>[2]Лист4!E551</f>
        <v>16271979.199999999</v>
      </c>
      <c r="F753" s="8">
        <v>17431377.200000003</v>
      </c>
      <c r="G753" s="8">
        <f>[2]Лист4!G551</f>
        <v>16819936</v>
      </c>
      <c r="H753" s="8">
        <f>[2]Лист4!H551</f>
        <v>16819936</v>
      </c>
      <c r="I753" s="8">
        <f>[2]Лист4!I551</f>
        <v>16819936</v>
      </c>
      <c r="J753" s="8">
        <f>[2]Лист4!J551</f>
        <v>16819936</v>
      </c>
      <c r="K753" s="74"/>
      <c r="L753" s="8">
        <v>16819936</v>
      </c>
      <c r="M753" s="75"/>
      <c r="N753" s="59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</row>
    <row r="754" spans="2:40" ht="15.75" customHeight="1" x14ac:dyDescent="0.25">
      <c r="B754" s="233" t="s">
        <v>75</v>
      </c>
      <c r="C754" s="234" t="s">
        <v>7</v>
      </c>
      <c r="D754" s="91" t="s">
        <v>3</v>
      </c>
      <c r="E754" s="8"/>
      <c r="F754" s="8"/>
      <c r="G754" s="8"/>
      <c r="H754" s="8"/>
      <c r="I754" s="8"/>
      <c r="J754" s="66"/>
      <c r="K754" s="74"/>
      <c r="L754" s="8"/>
      <c r="M754" s="75"/>
      <c r="N754" s="59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</row>
    <row r="755" spans="2:40" ht="14.25" customHeight="1" x14ac:dyDescent="0.25">
      <c r="B755" s="233" t="s">
        <v>75</v>
      </c>
      <c r="C755" s="234" t="s">
        <v>7</v>
      </c>
      <c r="D755" s="91" t="s">
        <v>4</v>
      </c>
      <c r="E755" s="8"/>
      <c r="F755" s="8"/>
      <c r="G755" s="8"/>
      <c r="H755" s="8"/>
      <c r="I755" s="8"/>
      <c r="J755" s="66"/>
      <c r="K755" s="74"/>
      <c r="L755" s="8"/>
      <c r="M755" s="75"/>
      <c r="N755" s="59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</row>
    <row r="756" spans="2:40" ht="16.5" customHeight="1" x14ac:dyDescent="0.25">
      <c r="B756" s="233" t="s">
        <v>75</v>
      </c>
      <c r="C756" s="234" t="s">
        <v>7</v>
      </c>
      <c r="D756" s="91" t="s">
        <v>5</v>
      </c>
      <c r="E756" s="8"/>
      <c r="F756" s="8"/>
      <c r="G756" s="8"/>
      <c r="H756" s="8"/>
      <c r="I756" s="8"/>
      <c r="J756" s="66"/>
      <c r="K756" s="74"/>
      <c r="L756" s="8"/>
      <c r="M756" s="75"/>
      <c r="N756" s="59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</row>
    <row r="757" spans="2:40" ht="16.7" customHeight="1" x14ac:dyDescent="0.25">
      <c r="B757" s="233" t="s">
        <v>76</v>
      </c>
      <c r="C757" s="234" t="s">
        <v>6</v>
      </c>
      <c r="D757" s="30" t="s">
        <v>1</v>
      </c>
      <c r="E757" s="7">
        <f t="shared" ref="E757:J757" si="139">SUM(E758:E761)</f>
        <v>25739421.300000001</v>
      </c>
      <c r="F757" s="7">
        <v>28118813.5</v>
      </c>
      <c r="G757" s="7">
        <f t="shared" si="139"/>
        <v>30306983.5</v>
      </c>
      <c r="H757" s="7">
        <f t="shared" si="139"/>
        <v>32865990</v>
      </c>
      <c r="I757" s="7">
        <f t="shared" si="139"/>
        <v>32865990</v>
      </c>
      <c r="J757" s="65">
        <f t="shared" si="139"/>
        <v>32865990</v>
      </c>
      <c r="K757" s="64"/>
      <c r="L757" s="7">
        <v>28484319.699999999</v>
      </c>
      <c r="N757" s="59"/>
    </row>
    <row r="758" spans="2:40" ht="16.7" customHeight="1" x14ac:dyDescent="0.25">
      <c r="B758" s="233" t="s">
        <v>76</v>
      </c>
      <c r="C758" s="234" t="s">
        <v>6</v>
      </c>
      <c r="D758" s="91" t="s">
        <v>2</v>
      </c>
      <c r="E758" s="8"/>
      <c r="F758" s="8"/>
      <c r="G758" s="8"/>
      <c r="H758" s="8"/>
      <c r="I758" s="8"/>
      <c r="J758" s="66"/>
      <c r="K758" s="64"/>
      <c r="L758" s="8"/>
      <c r="N758" s="59"/>
    </row>
    <row r="759" spans="2:40" ht="16.7" customHeight="1" x14ac:dyDescent="0.25">
      <c r="B759" s="233" t="s">
        <v>76</v>
      </c>
      <c r="C759" s="234" t="s">
        <v>6</v>
      </c>
      <c r="D759" s="91" t="s">
        <v>3</v>
      </c>
      <c r="E759" s="8"/>
      <c r="F759" s="8"/>
      <c r="G759" s="8"/>
      <c r="H759" s="8"/>
      <c r="I759" s="8"/>
      <c r="J759" s="66"/>
      <c r="K759" s="64"/>
      <c r="L759" s="8"/>
      <c r="N759" s="59"/>
    </row>
    <row r="760" spans="2:40" ht="16.7" customHeight="1" x14ac:dyDescent="0.25">
      <c r="B760" s="233" t="s">
        <v>76</v>
      </c>
      <c r="C760" s="234" t="s">
        <v>6</v>
      </c>
      <c r="D760" s="91" t="s">
        <v>4</v>
      </c>
      <c r="E760" s="8"/>
      <c r="F760" s="8"/>
      <c r="G760" s="8"/>
      <c r="H760" s="8"/>
      <c r="I760" s="8"/>
      <c r="J760" s="66"/>
      <c r="K760" s="64"/>
      <c r="L760" s="8"/>
      <c r="N760" s="59"/>
    </row>
    <row r="761" spans="2:40" ht="16.7" customHeight="1" x14ac:dyDescent="0.25">
      <c r="B761" s="233" t="s">
        <v>76</v>
      </c>
      <c r="C761" s="234" t="s">
        <v>6</v>
      </c>
      <c r="D761" s="91" t="s">
        <v>5</v>
      </c>
      <c r="E761" s="8">
        <f t="shared" ref="E761:J761" si="140">E766+E771</f>
        <v>25739421.300000001</v>
      </c>
      <c r="F761" s="8">
        <v>28118813.5</v>
      </c>
      <c r="G761" s="8">
        <f t="shared" si="140"/>
        <v>30306983.5</v>
      </c>
      <c r="H761" s="8">
        <f t="shared" si="140"/>
        <v>32865990</v>
      </c>
      <c r="I761" s="8">
        <f t="shared" si="140"/>
        <v>32865990</v>
      </c>
      <c r="J761" s="66">
        <f t="shared" si="140"/>
        <v>32865990</v>
      </c>
      <c r="K761" s="64"/>
      <c r="L761" s="8">
        <v>28484319.699999999</v>
      </c>
      <c r="N761" s="59"/>
    </row>
    <row r="762" spans="2:40" ht="16.7" customHeight="1" x14ac:dyDescent="0.25">
      <c r="B762" s="233" t="s">
        <v>77</v>
      </c>
      <c r="C762" s="234" t="s">
        <v>6</v>
      </c>
      <c r="D762" s="30" t="s">
        <v>1</v>
      </c>
      <c r="E762" s="7">
        <f t="shared" ref="E762:J762" si="141">SUM(E763:E766)</f>
        <v>17677.3</v>
      </c>
      <c r="F762" s="7">
        <v>8900</v>
      </c>
      <c r="G762" s="7">
        <f t="shared" si="141"/>
        <v>11200</v>
      </c>
      <c r="H762" s="7">
        <f t="shared" si="141"/>
        <v>10300</v>
      </c>
      <c r="I762" s="7">
        <f t="shared" si="141"/>
        <v>10300</v>
      </c>
      <c r="J762" s="65">
        <f t="shared" si="141"/>
        <v>10300</v>
      </c>
      <c r="K762" s="64"/>
      <c r="L762" s="7">
        <v>11402.9</v>
      </c>
      <c r="N762" s="59"/>
    </row>
    <row r="763" spans="2:40" ht="16.7" customHeight="1" x14ac:dyDescent="0.25">
      <c r="B763" s="233" t="s">
        <v>77</v>
      </c>
      <c r="C763" s="234" t="s">
        <v>6</v>
      </c>
      <c r="D763" s="91" t="s">
        <v>2</v>
      </c>
      <c r="E763" s="8"/>
      <c r="F763" s="8"/>
      <c r="G763" s="8"/>
      <c r="H763" s="8"/>
      <c r="I763" s="8"/>
      <c r="J763" s="66"/>
      <c r="K763" s="64"/>
      <c r="L763" s="8"/>
      <c r="N763" s="59"/>
    </row>
    <row r="764" spans="2:40" ht="16.7" customHeight="1" x14ac:dyDescent="0.25">
      <c r="B764" s="233" t="s">
        <v>77</v>
      </c>
      <c r="C764" s="234" t="s">
        <v>6</v>
      </c>
      <c r="D764" s="91" t="s">
        <v>3</v>
      </c>
      <c r="E764" s="8"/>
      <c r="F764" s="8"/>
      <c r="G764" s="8"/>
      <c r="H764" s="8"/>
      <c r="I764" s="8"/>
      <c r="J764" s="66"/>
      <c r="K764" s="64"/>
      <c r="L764" s="8"/>
      <c r="N764" s="59"/>
    </row>
    <row r="765" spans="2:40" ht="16.7" customHeight="1" x14ac:dyDescent="0.25">
      <c r="B765" s="233" t="s">
        <v>77</v>
      </c>
      <c r="C765" s="234" t="s">
        <v>6</v>
      </c>
      <c r="D765" s="91" t="s">
        <v>4</v>
      </c>
      <c r="E765" s="8"/>
      <c r="F765" s="8"/>
      <c r="G765" s="8"/>
      <c r="H765" s="8"/>
      <c r="I765" s="8"/>
      <c r="J765" s="66"/>
      <c r="K765" s="64"/>
      <c r="L765" s="8"/>
      <c r="N765" s="59"/>
    </row>
    <row r="766" spans="2:40" ht="16.7" customHeight="1" x14ac:dyDescent="0.25">
      <c r="B766" s="233" t="s">
        <v>77</v>
      </c>
      <c r="C766" s="234" t="s">
        <v>6</v>
      </c>
      <c r="D766" s="91" t="s">
        <v>5</v>
      </c>
      <c r="E766" s="8">
        <v>17677.3</v>
      </c>
      <c r="F766" s="8">
        <v>8900</v>
      </c>
      <c r="G766" s="8">
        <v>11200</v>
      </c>
      <c r="H766" s="8">
        <v>10300</v>
      </c>
      <c r="I766" s="8">
        <f>H766</f>
        <v>10300</v>
      </c>
      <c r="J766" s="66">
        <f>I766</f>
        <v>10300</v>
      </c>
      <c r="K766" s="64"/>
      <c r="L766" s="8">
        <v>11402.9</v>
      </c>
      <c r="N766" s="59"/>
    </row>
    <row r="767" spans="2:40" ht="16.7" customHeight="1" x14ac:dyDescent="0.25">
      <c r="B767" s="233" t="s">
        <v>78</v>
      </c>
      <c r="C767" s="234" t="s">
        <v>6</v>
      </c>
      <c r="D767" s="30" t="s">
        <v>1</v>
      </c>
      <c r="E767" s="7">
        <f t="shared" ref="E767:J767" si="142">SUM(E768:E771)</f>
        <v>25721744</v>
      </c>
      <c r="F767" s="7">
        <v>28109913.5</v>
      </c>
      <c r="G767" s="7">
        <f t="shared" si="142"/>
        <v>30295783.5</v>
      </c>
      <c r="H767" s="7">
        <f t="shared" si="142"/>
        <v>32855690</v>
      </c>
      <c r="I767" s="7">
        <f t="shared" si="142"/>
        <v>32855690</v>
      </c>
      <c r="J767" s="65">
        <f t="shared" si="142"/>
        <v>32855690</v>
      </c>
      <c r="K767" s="64"/>
      <c r="L767" s="7">
        <v>28472916.800000001</v>
      </c>
      <c r="N767" s="59"/>
    </row>
    <row r="768" spans="2:40" ht="16.7" customHeight="1" x14ac:dyDescent="0.25">
      <c r="B768" s="233" t="s">
        <v>78</v>
      </c>
      <c r="C768" s="234" t="s">
        <v>6</v>
      </c>
      <c r="D768" s="91" t="s">
        <v>2</v>
      </c>
      <c r="E768" s="8"/>
      <c r="F768" s="8"/>
      <c r="G768" s="8"/>
      <c r="H768" s="8"/>
      <c r="I768" s="8"/>
      <c r="J768" s="66"/>
      <c r="K768" s="64"/>
      <c r="L768" s="8"/>
      <c r="N768" s="59"/>
    </row>
    <row r="769" spans="2:40" ht="16.7" customHeight="1" x14ac:dyDescent="0.25">
      <c r="B769" s="233" t="s">
        <v>78</v>
      </c>
      <c r="C769" s="234" t="s">
        <v>6</v>
      </c>
      <c r="D769" s="91" t="s">
        <v>3</v>
      </c>
      <c r="E769" s="8"/>
      <c r="F769" s="8"/>
      <c r="G769" s="8"/>
      <c r="H769" s="8"/>
      <c r="I769" s="8"/>
      <c r="J769" s="66"/>
      <c r="K769" s="64"/>
      <c r="L769" s="8"/>
      <c r="N769" s="59"/>
    </row>
    <row r="770" spans="2:40" ht="17.25" customHeight="1" x14ac:dyDescent="0.25">
      <c r="B770" s="233" t="s">
        <v>78</v>
      </c>
      <c r="C770" s="234" t="s">
        <v>6</v>
      </c>
      <c r="D770" s="91" t="s">
        <v>4</v>
      </c>
      <c r="E770" s="8"/>
      <c r="F770" s="8"/>
      <c r="G770" s="8"/>
      <c r="H770" s="8"/>
      <c r="I770" s="8"/>
      <c r="J770" s="66"/>
      <c r="K770" s="64"/>
      <c r="L770" s="8"/>
      <c r="N770" s="59"/>
    </row>
    <row r="771" spans="2:40" ht="16.7" customHeight="1" x14ac:dyDescent="0.25">
      <c r="B771" s="233" t="s">
        <v>78</v>
      </c>
      <c r="C771" s="234" t="s">
        <v>6</v>
      </c>
      <c r="D771" s="91" t="s">
        <v>5</v>
      </c>
      <c r="E771" s="8">
        <f>26270630.4-E431-E776-E766</f>
        <v>25721744</v>
      </c>
      <c r="F771" s="8">
        <v>28109913.5</v>
      </c>
      <c r="G771" s="8">
        <f>30451985.6-G431-G776-G766-40005.6+144206.8</f>
        <v>30295783.5</v>
      </c>
      <c r="H771" s="8">
        <f>33022035.9-H776-H766-25446+144206.8</f>
        <v>32855690</v>
      </c>
      <c r="I771" s="8">
        <f>H771</f>
        <v>32855690</v>
      </c>
      <c r="J771" s="66">
        <f>I771</f>
        <v>32855690</v>
      </c>
      <c r="K771" s="64"/>
      <c r="L771" s="8">
        <v>28472916.800000001</v>
      </c>
      <c r="N771" s="59"/>
    </row>
    <row r="772" spans="2:40" ht="19.5" customHeight="1" x14ac:dyDescent="0.25">
      <c r="B772" s="233" t="s">
        <v>79</v>
      </c>
      <c r="C772" s="234" t="s">
        <v>6</v>
      </c>
      <c r="D772" s="30" t="s">
        <v>1</v>
      </c>
      <c r="E772" s="7">
        <f>SUM(E773:E776)</f>
        <v>284387.20000000001</v>
      </c>
      <c r="F772" s="7">
        <v>217819.6</v>
      </c>
      <c r="G772" s="7">
        <f t="shared" ref="G772:J772" si="143">SUM(G773:G776)</f>
        <v>249203.3</v>
      </c>
      <c r="H772" s="7">
        <f t="shared" si="143"/>
        <v>274806.7</v>
      </c>
      <c r="I772" s="7">
        <f t="shared" si="143"/>
        <v>274806.7</v>
      </c>
      <c r="J772" s="65">
        <f t="shared" si="143"/>
        <v>274806.7</v>
      </c>
      <c r="K772" s="64"/>
      <c r="L772" s="7">
        <v>373744.2</v>
      </c>
      <c r="N772" s="59"/>
    </row>
    <row r="773" spans="2:40" ht="15.75" customHeight="1" x14ac:dyDescent="0.25">
      <c r="B773" s="233" t="s">
        <v>79</v>
      </c>
      <c r="C773" s="234" t="s">
        <v>6</v>
      </c>
      <c r="D773" s="91" t="s">
        <v>2</v>
      </c>
      <c r="E773" s="8"/>
      <c r="F773" s="8"/>
      <c r="G773" s="8"/>
      <c r="H773" s="8"/>
      <c r="I773" s="8"/>
      <c r="J773" s="66"/>
      <c r="K773" s="64"/>
      <c r="L773" s="8"/>
      <c r="N773" s="59"/>
    </row>
    <row r="774" spans="2:40" ht="15.75" customHeight="1" x14ac:dyDescent="0.25">
      <c r="B774" s="233" t="s">
        <v>79</v>
      </c>
      <c r="C774" s="234" t="s">
        <v>6</v>
      </c>
      <c r="D774" s="91" t="s">
        <v>3</v>
      </c>
      <c r="E774" s="8"/>
      <c r="F774" s="8"/>
      <c r="G774" s="8"/>
      <c r="H774" s="8"/>
      <c r="I774" s="8"/>
      <c r="J774" s="66"/>
      <c r="K774" s="64"/>
      <c r="L774" s="8"/>
      <c r="N774" s="59"/>
    </row>
    <row r="775" spans="2:40" ht="18.75" customHeight="1" x14ac:dyDescent="0.25">
      <c r="B775" s="233" t="s">
        <v>79</v>
      </c>
      <c r="C775" s="234" t="s">
        <v>6</v>
      </c>
      <c r="D775" s="91" t="s">
        <v>4</v>
      </c>
      <c r="E775" s="8"/>
      <c r="F775" s="8"/>
      <c r="G775" s="8"/>
      <c r="H775" s="8"/>
      <c r="I775" s="8"/>
      <c r="J775" s="66"/>
      <c r="K775" s="64"/>
      <c r="L775" s="8"/>
      <c r="N775" s="59"/>
    </row>
    <row r="776" spans="2:40" ht="15" customHeight="1" x14ac:dyDescent="0.25">
      <c r="B776" s="233" t="s">
        <v>79</v>
      </c>
      <c r="C776" s="234" t="s">
        <v>6</v>
      </c>
      <c r="D776" s="91" t="s">
        <v>5</v>
      </c>
      <c r="E776" s="8">
        <f>E781</f>
        <v>284387.20000000001</v>
      </c>
      <c r="F776" s="8">
        <v>217819.6</v>
      </c>
      <c r="G776" s="8">
        <f>G781</f>
        <v>249203.3</v>
      </c>
      <c r="H776" s="8">
        <f>H781</f>
        <v>274806.7</v>
      </c>
      <c r="I776" s="8">
        <f>H776</f>
        <v>274806.7</v>
      </c>
      <c r="J776" s="66">
        <f>I776</f>
        <v>274806.7</v>
      </c>
      <c r="K776" s="64"/>
      <c r="L776" s="8">
        <v>373744.2</v>
      </c>
      <c r="N776" s="59"/>
    </row>
    <row r="777" spans="2:40" ht="17.25" customHeight="1" x14ac:dyDescent="0.25">
      <c r="B777" s="233" t="s">
        <v>80</v>
      </c>
      <c r="C777" s="234" t="s">
        <v>6</v>
      </c>
      <c r="D777" s="30" t="s">
        <v>1</v>
      </c>
      <c r="E777" s="7">
        <f t="shared" ref="E777:J777" si="144">SUM(E778:E781)</f>
        <v>284387.20000000001</v>
      </c>
      <c r="F777" s="7">
        <v>217819.6</v>
      </c>
      <c r="G777" s="7">
        <f t="shared" si="144"/>
        <v>249203.3</v>
      </c>
      <c r="H777" s="7">
        <f t="shared" si="144"/>
        <v>274806.7</v>
      </c>
      <c r="I777" s="7">
        <f t="shared" si="144"/>
        <v>274806.7</v>
      </c>
      <c r="J777" s="65">
        <f t="shared" si="144"/>
        <v>274806.7</v>
      </c>
      <c r="K777" s="64"/>
      <c r="L777" s="7">
        <v>373744.2</v>
      </c>
      <c r="N777" s="59"/>
    </row>
    <row r="778" spans="2:40" ht="15" customHeight="1" x14ac:dyDescent="0.25">
      <c r="B778" s="233" t="s">
        <v>80</v>
      </c>
      <c r="C778" s="234" t="s">
        <v>6</v>
      </c>
      <c r="D778" s="91" t="s">
        <v>2</v>
      </c>
      <c r="E778" s="8"/>
      <c r="F778" s="8"/>
      <c r="G778" s="8"/>
      <c r="H778" s="8"/>
      <c r="I778" s="8"/>
      <c r="J778" s="8"/>
      <c r="K778" s="31"/>
      <c r="L778" s="8"/>
      <c r="N778" s="59"/>
    </row>
    <row r="779" spans="2:40" ht="17.25" customHeight="1" x14ac:dyDescent="0.25">
      <c r="B779" s="233" t="s">
        <v>80</v>
      </c>
      <c r="C779" s="234" t="s">
        <v>6</v>
      </c>
      <c r="D779" s="91" t="s">
        <v>3</v>
      </c>
      <c r="E779" s="8"/>
      <c r="F779" s="8"/>
      <c r="G779" s="8"/>
      <c r="H779" s="8"/>
      <c r="I779" s="8"/>
      <c r="J779" s="8"/>
      <c r="K779" s="31"/>
      <c r="L779" s="8"/>
      <c r="N779" s="59"/>
    </row>
    <row r="780" spans="2:40" ht="18" customHeight="1" x14ac:dyDescent="0.25">
      <c r="B780" s="233" t="s">
        <v>80</v>
      </c>
      <c r="C780" s="234" t="s">
        <v>6</v>
      </c>
      <c r="D780" s="91" t="s">
        <v>4</v>
      </c>
      <c r="E780" s="8"/>
      <c r="F780" s="8"/>
      <c r="G780" s="8"/>
      <c r="H780" s="8"/>
      <c r="I780" s="8"/>
      <c r="J780" s="8"/>
      <c r="K780" s="31"/>
      <c r="L780" s="8"/>
      <c r="N780" s="59"/>
    </row>
    <row r="781" spans="2:40" ht="17.25" customHeight="1" x14ac:dyDescent="0.25">
      <c r="B781" s="233" t="s">
        <v>80</v>
      </c>
      <c r="C781" s="234" t="s">
        <v>6</v>
      </c>
      <c r="D781" s="91" t="s">
        <v>5</v>
      </c>
      <c r="E781" s="8">
        <f>284387.2</f>
        <v>284387.20000000001</v>
      </c>
      <c r="F781" s="8">
        <v>217819.6</v>
      </c>
      <c r="G781" s="8">
        <v>249203.3</v>
      </c>
      <c r="H781" s="8">
        <v>274806.7</v>
      </c>
      <c r="I781" s="8">
        <f>H781</f>
        <v>274806.7</v>
      </c>
      <c r="J781" s="8">
        <f>I781</f>
        <v>274806.7</v>
      </c>
      <c r="K781" s="76" t="s">
        <v>432</v>
      </c>
      <c r="L781" s="8">
        <v>373744.2</v>
      </c>
      <c r="N781" s="59"/>
    </row>
    <row r="782" spans="2:40" ht="15.75" customHeight="1" x14ac:dyDescent="0.2">
      <c r="B782" s="34"/>
      <c r="C782" s="33"/>
      <c r="D782" s="33"/>
      <c r="E782" s="34"/>
      <c r="F782" s="34"/>
      <c r="G782" s="34"/>
      <c r="H782" s="34"/>
      <c r="I782" s="34"/>
      <c r="J782" s="34"/>
      <c r="K782" s="75"/>
      <c r="L782" s="34"/>
      <c r="M782" s="75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</row>
    <row r="783" spans="2:40" ht="15.75" customHeight="1" x14ac:dyDescent="0.2">
      <c r="B783" s="34"/>
      <c r="C783" s="33"/>
      <c r="D783" s="33"/>
      <c r="E783" s="35"/>
      <c r="F783" s="34"/>
      <c r="G783" s="34"/>
      <c r="H783" s="34"/>
      <c r="I783" s="34"/>
      <c r="J783" s="34"/>
      <c r="K783" s="75"/>
      <c r="L783" s="34"/>
      <c r="M783" s="75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</row>
    <row r="784" spans="2:40" ht="15.75" customHeight="1" x14ac:dyDescent="0.2">
      <c r="B784" s="34"/>
      <c r="C784" s="33"/>
      <c r="D784" s="33"/>
      <c r="E784" s="34"/>
      <c r="F784" s="34"/>
      <c r="G784" s="34"/>
      <c r="H784" s="34"/>
      <c r="I784" s="34"/>
      <c r="J784" s="34"/>
      <c r="K784" s="75"/>
      <c r="L784" s="34"/>
      <c r="M784" s="75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</row>
    <row r="785" spans="2:40" ht="15.75" customHeight="1" x14ac:dyDescent="0.2">
      <c r="B785" s="34"/>
      <c r="C785" s="33"/>
      <c r="D785" s="33"/>
      <c r="E785" s="34"/>
      <c r="F785" s="34"/>
      <c r="G785" s="34"/>
      <c r="H785" s="34"/>
      <c r="I785" s="34"/>
      <c r="J785" s="34"/>
      <c r="K785" s="33"/>
      <c r="L785" s="34"/>
      <c r="M785" s="75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</row>
    <row r="786" spans="2:40" ht="15.75" customHeight="1" x14ac:dyDescent="0.2">
      <c r="B786" s="34"/>
      <c r="C786" s="33"/>
      <c r="D786" s="33"/>
      <c r="E786" s="34"/>
      <c r="F786" s="34"/>
      <c r="G786" s="34"/>
      <c r="H786" s="34"/>
      <c r="I786" s="34"/>
      <c r="J786" s="34"/>
      <c r="K786" s="33"/>
      <c r="L786" s="34"/>
      <c r="M786" s="75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</row>
    <row r="787" spans="2:40" ht="15.75" customHeight="1" x14ac:dyDescent="0.2">
      <c r="B787" s="34"/>
      <c r="C787" s="33"/>
      <c r="D787" s="33"/>
      <c r="E787" s="34"/>
      <c r="F787" s="34"/>
      <c r="G787" s="34"/>
      <c r="H787" s="34"/>
      <c r="I787" s="34"/>
      <c r="J787" s="34"/>
      <c r="K787" s="33"/>
      <c r="L787" s="34"/>
      <c r="M787" s="75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</row>
    <row r="788" spans="2:40" ht="15.75" customHeight="1" x14ac:dyDescent="0.2">
      <c r="B788" s="34"/>
      <c r="C788" s="33"/>
      <c r="D788" s="33"/>
      <c r="E788" s="34"/>
      <c r="F788" s="34"/>
      <c r="G788" s="34"/>
      <c r="H788" s="34"/>
      <c r="I788" s="34"/>
      <c r="J788" s="34"/>
      <c r="K788" s="33"/>
      <c r="L788" s="34"/>
      <c r="M788" s="75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</row>
    <row r="789" spans="2:40" ht="15.75" customHeight="1" x14ac:dyDescent="0.2">
      <c r="B789" s="34"/>
      <c r="C789" s="33"/>
      <c r="D789" s="33"/>
      <c r="E789" s="34"/>
      <c r="F789" s="34"/>
      <c r="G789" s="34"/>
      <c r="H789" s="34"/>
      <c r="I789" s="34"/>
      <c r="J789" s="34"/>
      <c r="K789" s="33"/>
      <c r="L789" s="34"/>
      <c r="M789" s="75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</row>
    <row r="790" spans="2:40" ht="15.75" customHeight="1" x14ac:dyDescent="0.2">
      <c r="B790" s="34"/>
      <c r="C790" s="33"/>
      <c r="D790" s="33"/>
      <c r="E790" s="34"/>
      <c r="F790" s="34"/>
      <c r="G790" s="34"/>
      <c r="H790" s="34"/>
      <c r="I790" s="34"/>
      <c r="J790" s="34"/>
      <c r="K790" s="33"/>
      <c r="L790" s="34"/>
      <c r="M790" s="75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</row>
    <row r="791" spans="2:40" ht="15.75" customHeight="1" x14ac:dyDescent="0.2">
      <c r="B791" s="34"/>
      <c r="C791" s="33"/>
      <c r="D791" s="33"/>
      <c r="E791" s="34"/>
      <c r="F791" s="34"/>
      <c r="G791" s="34"/>
      <c r="H791" s="34"/>
      <c r="I791" s="34"/>
      <c r="J791" s="34"/>
      <c r="K791" s="33"/>
      <c r="L791" s="34"/>
      <c r="M791" s="75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</row>
    <row r="792" spans="2:40" ht="15.75" customHeight="1" x14ac:dyDescent="0.2">
      <c r="B792" s="34"/>
      <c r="C792" s="33"/>
      <c r="D792" s="33"/>
      <c r="E792" s="34"/>
      <c r="F792" s="34"/>
      <c r="G792" s="34"/>
      <c r="H792" s="34"/>
      <c r="I792" s="34"/>
      <c r="J792" s="34"/>
      <c r="K792" s="33"/>
      <c r="L792" s="34"/>
      <c r="M792" s="75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</row>
    <row r="793" spans="2:40" ht="15.75" customHeight="1" x14ac:dyDescent="0.2">
      <c r="B793" s="34"/>
      <c r="C793" s="33"/>
      <c r="D793" s="33"/>
      <c r="E793" s="34"/>
      <c r="F793" s="34"/>
      <c r="G793" s="34"/>
      <c r="H793" s="34"/>
      <c r="I793" s="34"/>
      <c r="J793" s="34"/>
      <c r="K793" s="33"/>
      <c r="L793" s="34"/>
      <c r="M793" s="75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</row>
    <row r="794" spans="2:40" ht="15.75" customHeight="1" x14ac:dyDescent="0.2">
      <c r="B794" s="34"/>
      <c r="C794" s="33"/>
      <c r="D794" s="33"/>
      <c r="E794" s="34"/>
      <c r="F794" s="34"/>
      <c r="G794" s="34"/>
      <c r="H794" s="34"/>
      <c r="I794" s="34"/>
      <c r="J794" s="34"/>
      <c r="K794" s="33"/>
      <c r="L794" s="34"/>
      <c r="M794" s="75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</row>
    <row r="795" spans="2:40" ht="15.75" customHeight="1" x14ac:dyDescent="0.2">
      <c r="B795" s="34"/>
      <c r="C795" s="33"/>
      <c r="D795" s="33"/>
      <c r="E795" s="34"/>
      <c r="F795" s="34"/>
      <c r="G795" s="34"/>
      <c r="H795" s="34"/>
      <c r="I795" s="34"/>
      <c r="J795" s="34"/>
      <c r="K795" s="33"/>
      <c r="L795" s="34"/>
      <c r="M795" s="75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</row>
    <row r="796" spans="2:40" ht="15.75" customHeight="1" x14ac:dyDescent="0.2">
      <c r="B796" s="34"/>
      <c r="C796" s="33"/>
      <c r="D796" s="33"/>
      <c r="E796" s="34"/>
      <c r="F796" s="34"/>
      <c r="G796" s="34"/>
      <c r="H796" s="34"/>
      <c r="I796" s="34"/>
      <c r="J796" s="34"/>
      <c r="K796" s="33"/>
      <c r="L796" s="34"/>
      <c r="M796" s="75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</row>
    <row r="797" spans="2:40" ht="15.75" customHeight="1" x14ac:dyDescent="0.2">
      <c r="B797" s="34"/>
      <c r="C797" s="33"/>
      <c r="D797" s="33"/>
      <c r="E797" s="34"/>
      <c r="F797" s="34"/>
      <c r="G797" s="34"/>
      <c r="H797" s="34"/>
      <c r="I797" s="34"/>
      <c r="J797" s="34"/>
      <c r="K797" s="33"/>
      <c r="L797" s="34"/>
      <c r="M797" s="75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</row>
    <row r="798" spans="2:40" ht="15.75" customHeight="1" x14ac:dyDescent="0.2">
      <c r="B798" s="34"/>
      <c r="C798" s="33"/>
      <c r="D798" s="33"/>
      <c r="E798" s="34"/>
      <c r="F798" s="34"/>
      <c r="G798" s="34"/>
      <c r="H798" s="34"/>
      <c r="I798" s="34"/>
      <c r="J798" s="34"/>
      <c r="K798" s="33"/>
      <c r="L798" s="34"/>
      <c r="M798" s="75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</row>
    <row r="799" spans="2:40" ht="15.75" customHeight="1" x14ac:dyDescent="0.2">
      <c r="B799" s="34"/>
      <c r="C799" s="33"/>
      <c r="D799" s="33"/>
      <c r="E799" s="34"/>
      <c r="F799" s="34"/>
      <c r="G799" s="34"/>
      <c r="H799" s="34"/>
      <c r="I799" s="34"/>
      <c r="J799" s="34"/>
      <c r="K799" s="33"/>
      <c r="L799" s="34"/>
      <c r="M799" s="75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</row>
    <row r="800" spans="2:40" ht="15.75" customHeight="1" x14ac:dyDescent="0.2">
      <c r="B800" s="34"/>
      <c r="C800" s="33"/>
      <c r="D800" s="33"/>
      <c r="E800" s="34"/>
      <c r="F800" s="34"/>
      <c r="G800" s="34"/>
      <c r="H800" s="34"/>
      <c r="I800" s="34"/>
      <c r="J800" s="34"/>
      <c r="K800" s="33"/>
      <c r="L800" s="34"/>
      <c r="M800" s="75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</row>
    <row r="801" spans="2:40" ht="15.75" customHeight="1" x14ac:dyDescent="0.2">
      <c r="B801" s="34"/>
      <c r="C801" s="33"/>
      <c r="D801" s="33"/>
      <c r="E801" s="34"/>
      <c r="F801" s="34"/>
      <c r="G801" s="34"/>
      <c r="H801" s="34"/>
      <c r="I801" s="34"/>
      <c r="J801" s="34"/>
      <c r="K801" s="33"/>
      <c r="L801" s="34"/>
      <c r="M801" s="75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</row>
    <row r="802" spans="2:40" ht="15.75" customHeight="1" x14ac:dyDescent="0.2">
      <c r="B802" s="34"/>
      <c r="C802" s="33"/>
      <c r="D802" s="33"/>
      <c r="E802" s="34"/>
      <c r="F802" s="34"/>
      <c r="G802" s="34"/>
      <c r="H802" s="34"/>
      <c r="I802" s="34"/>
      <c r="J802" s="34"/>
      <c r="K802" s="33"/>
      <c r="L802" s="34"/>
      <c r="M802" s="75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</row>
    <row r="803" spans="2:40" ht="15.75" customHeight="1" x14ac:dyDescent="0.2">
      <c r="B803" s="34"/>
      <c r="C803" s="33"/>
      <c r="D803" s="33"/>
      <c r="E803" s="34"/>
      <c r="F803" s="34"/>
      <c r="G803" s="34"/>
      <c r="H803" s="34"/>
      <c r="I803" s="34"/>
      <c r="J803" s="34"/>
      <c r="K803" s="33"/>
      <c r="L803" s="34"/>
      <c r="M803" s="75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</row>
    <row r="804" spans="2:40" ht="15.75" customHeight="1" x14ac:dyDescent="0.2">
      <c r="B804" s="34"/>
      <c r="C804" s="33"/>
      <c r="D804" s="33"/>
      <c r="E804" s="34"/>
      <c r="F804" s="34"/>
      <c r="G804" s="34"/>
      <c r="H804" s="34"/>
      <c r="I804" s="34"/>
      <c r="J804" s="34"/>
      <c r="K804" s="33"/>
      <c r="L804" s="34"/>
      <c r="M804" s="75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</row>
    <row r="805" spans="2:40" ht="15.75" customHeight="1" x14ac:dyDescent="0.2">
      <c r="B805" s="34"/>
      <c r="C805" s="33"/>
      <c r="D805" s="33"/>
      <c r="E805" s="34"/>
      <c r="F805" s="34"/>
      <c r="G805" s="34"/>
      <c r="H805" s="34"/>
      <c r="I805" s="34"/>
      <c r="J805" s="34"/>
      <c r="K805" s="33"/>
      <c r="L805" s="34"/>
      <c r="M805" s="75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</row>
    <row r="806" spans="2:40" ht="15.75" customHeight="1" x14ac:dyDescent="0.2">
      <c r="B806" s="34"/>
      <c r="C806" s="33"/>
      <c r="D806" s="33"/>
      <c r="E806" s="34"/>
      <c r="F806" s="34"/>
      <c r="G806" s="34"/>
      <c r="H806" s="34"/>
      <c r="I806" s="34"/>
      <c r="J806" s="34"/>
      <c r="K806" s="33"/>
      <c r="L806" s="34"/>
      <c r="M806" s="75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</row>
    <row r="807" spans="2:40" ht="15.75" customHeight="1" x14ac:dyDescent="0.2">
      <c r="B807" s="34"/>
      <c r="C807" s="33"/>
      <c r="D807" s="33"/>
      <c r="E807" s="34"/>
      <c r="F807" s="34"/>
      <c r="G807" s="34"/>
      <c r="H807" s="34"/>
      <c r="I807" s="34"/>
      <c r="J807" s="34"/>
      <c r="K807" s="33"/>
      <c r="L807" s="34"/>
      <c r="M807" s="75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</row>
    <row r="808" spans="2:40" ht="15.75" customHeight="1" x14ac:dyDescent="0.2">
      <c r="B808" s="34"/>
      <c r="C808" s="33"/>
      <c r="D808" s="33"/>
      <c r="E808" s="34"/>
      <c r="F808" s="34"/>
      <c r="G808" s="34"/>
      <c r="H808" s="34"/>
      <c r="I808" s="34"/>
      <c r="J808" s="34"/>
      <c r="K808" s="33"/>
      <c r="L808" s="34"/>
      <c r="M808" s="75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</row>
    <row r="809" spans="2:40" ht="15.75" customHeight="1" x14ac:dyDescent="0.2">
      <c r="B809" s="34"/>
      <c r="C809" s="33"/>
      <c r="D809" s="33"/>
      <c r="E809" s="34"/>
      <c r="F809" s="34"/>
      <c r="G809" s="34"/>
      <c r="H809" s="34"/>
      <c r="I809" s="34"/>
      <c r="J809" s="34"/>
      <c r="K809" s="33"/>
      <c r="L809" s="34"/>
      <c r="M809" s="75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</row>
    <row r="810" spans="2:40" ht="15.75" customHeight="1" x14ac:dyDescent="0.2">
      <c r="B810" s="34"/>
      <c r="C810" s="33"/>
      <c r="D810" s="33"/>
      <c r="E810" s="34"/>
      <c r="F810" s="34"/>
      <c r="G810" s="34"/>
      <c r="H810" s="34"/>
      <c r="I810" s="34"/>
      <c r="J810" s="34"/>
      <c r="K810" s="33"/>
      <c r="L810" s="34"/>
      <c r="M810" s="75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</row>
    <row r="811" spans="2:40" ht="15.75" customHeight="1" x14ac:dyDescent="0.2">
      <c r="B811" s="34"/>
      <c r="C811" s="33"/>
      <c r="D811" s="33"/>
      <c r="E811" s="34"/>
      <c r="F811" s="34"/>
      <c r="G811" s="34"/>
      <c r="H811" s="34"/>
      <c r="I811" s="34"/>
      <c r="J811" s="34"/>
      <c r="K811" s="33"/>
      <c r="L811" s="34"/>
      <c r="M811" s="75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</row>
    <row r="812" spans="2:40" ht="15.75" customHeight="1" x14ac:dyDescent="0.2">
      <c r="B812" s="34"/>
      <c r="C812" s="33"/>
      <c r="D812" s="33"/>
      <c r="E812" s="34"/>
      <c r="F812" s="34"/>
      <c r="G812" s="34"/>
      <c r="H812" s="34"/>
      <c r="I812" s="34"/>
      <c r="J812" s="34"/>
      <c r="K812" s="33"/>
      <c r="L812" s="34"/>
      <c r="M812" s="75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</row>
    <row r="813" spans="2:40" ht="15.75" customHeight="1" x14ac:dyDescent="0.2">
      <c r="B813" s="34"/>
      <c r="C813" s="33"/>
      <c r="D813" s="33"/>
      <c r="E813" s="34"/>
      <c r="F813" s="34"/>
      <c r="G813" s="34"/>
      <c r="H813" s="34"/>
      <c r="I813" s="34"/>
      <c r="J813" s="34"/>
      <c r="K813" s="33"/>
      <c r="L813" s="34"/>
      <c r="M813" s="75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</row>
    <row r="814" spans="2:40" ht="15.75" customHeight="1" x14ac:dyDescent="0.2">
      <c r="B814" s="34"/>
      <c r="C814" s="33"/>
      <c r="D814" s="33"/>
      <c r="E814" s="34"/>
      <c r="F814" s="34"/>
      <c r="G814" s="34"/>
      <c r="H814" s="34"/>
      <c r="I814" s="34"/>
      <c r="J814" s="34"/>
      <c r="K814" s="33"/>
      <c r="L814" s="34"/>
      <c r="M814" s="75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</row>
    <row r="815" spans="2:40" ht="15.75" customHeight="1" x14ac:dyDescent="0.2">
      <c r="B815" s="34"/>
      <c r="C815" s="33"/>
      <c r="D815" s="33"/>
      <c r="E815" s="34"/>
      <c r="F815" s="34"/>
      <c r="G815" s="34"/>
      <c r="H815" s="34"/>
      <c r="I815" s="34"/>
      <c r="J815" s="34"/>
      <c r="K815" s="33"/>
      <c r="L815" s="34"/>
      <c r="M815" s="75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</row>
    <row r="816" spans="2:40" ht="15.75" customHeight="1" x14ac:dyDescent="0.2">
      <c r="B816" s="34"/>
      <c r="C816" s="33"/>
      <c r="D816" s="33"/>
      <c r="E816" s="34"/>
      <c r="F816" s="34"/>
      <c r="G816" s="34"/>
      <c r="H816" s="34"/>
      <c r="I816" s="34"/>
      <c r="J816" s="34"/>
      <c r="K816" s="33"/>
      <c r="L816" s="34"/>
      <c r="M816" s="75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</row>
    <row r="817" spans="2:40" ht="15.75" customHeight="1" x14ac:dyDescent="0.2">
      <c r="B817" s="34"/>
      <c r="C817" s="33"/>
      <c r="D817" s="33"/>
      <c r="E817" s="34"/>
      <c r="F817" s="34"/>
      <c r="G817" s="34"/>
      <c r="H817" s="34"/>
      <c r="I817" s="34"/>
      <c r="J817" s="34"/>
      <c r="K817" s="33"/>
      <c r="L817" s="34"/>
      <c r="M817" s="75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</row>
    <row r="818" spans="2:40" ht="15.75" customHeight="1" x14ac:dyDescent="0.2">
      <c r="B818" s="34"/>
      <c r="C818" s="33"/>
      <c r="D818" s="33"/>
      <c r="E818" s="34"/>
      <c r="F818" s="34"/>
      <c r="G818" s="34"/>
      <c r="H818" s="34"/>
      <c r="I818" s="34"/>
      <c r="J818" s="34"/>
      <c r="K818" s="33"/>
      <c r="L818" s="34"/>
      <c r="M818" s="75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</row>
    <row r="819" spans="2:40" ht="15.75" customHeight="1" x14ac:dyDescent="0.2">
      <c r="B819" s="34"/>
      <c r="C819" s="33"/>
      <c r="D819" s="33"/>
      <c r="E819" s="34"/>
      <c r="F819" s="34"/>
      <c r="G819" s="34"/>
      <c r="H819" s="34"/>
      <c r="I819" s="34"/>
      <c r="J819" s="34"/>
      <c r="K819" s="33"/>
      <c r="L819" s="34"/>
      <c r="M819" s="75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</row>
    <row r="820" spans="2:40" ht="15.75" customHeight="1" x14ac:dyDescent="0.2">
      <c r="B820" s="34"/>
      <c r="C820" s="33"/>
      <c r="D820" s="33"/>
      <c r="E820" s="34"/>
      <c r="F820" s="34"/>
      <c r="G820" s="34"/>
      <c r="H820" s="34"/>
      <c r="I820" s="34"/>
      <c r="J820" s="34"/>
      <c r="K820" s="33"/>
      <c r="L820" s="34"/>
      <c r="M820" s="75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</row>
    <row r="821" spans="2:40" ht="15.75" customHeight="1" x14ac:dyDescent="0.2">
      <c r="B821" s="34"/>
      <c r="C821" s="33"/>
      <c r="D821" s="33"/>
      <c r="E821" s="34"/>
      <c r="F821" s="34"/>
      <c r="G821" s="34"/>
      <c r="H821" s="34"/>
      <c r="I821" s="34"/>
      <c r="J821" s="34"/>
      <c r="K821" s="33"/>
      <c r="L821" s="34"/>
      <c r="M821" s="75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</row>
    <row r="822" spans="2:40" ht="15.75" customHeight="1" x14ac:dyDescent="0.2">
      <c r="B822" s="34"/>
      <c r="C822" s="33"/>
      <c r="D822" s="33"/>
      <c r="E822" s="34"/>
      <c r="F822" s="34"/>
      <c r="G822" s="34"/>
      <c r="H822" s="34"/>
      <c r="I822" s="34"/>
      <c r="J822" s="34"/>
      <c r="K822" s="33"/>
      <c r="L822" s="34"/>
      <c r="M822" s="75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</row>
    <row r="823" spans="2:40" ht="15.75" customHeight="1" x14ac:dyDescent="0.2">
      <c r="B823" s="34"/>
      <c r="C823" s="33"/>
      <c r="D823" s="33"/>
      <c r="E823" s="34"/>
      <c r="F823" s="34"/>
      <c r="G823" s="34"/>
      <c r="H823" s="34"/>
      <c r="I823" s="34"/>
      <c r="J823" s="34"/>
      <c r="K823" s="33"/>
      <c r="L823" s="34"/>
      <c r="M823" s="75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</row>
    <row r="824" spans="2:40" ht="15.75" customHeight="1" x14ac:dyDescent="0.2">
      <c r="B824" s="34"/>
      <c r="C824" s="33"/>
      <c r="D824" s="33"/>
      <c r="E824" s="34"/>
      <c r="F824" s="34"/>
      <c r="G824" s="34"/>
      <c r="H824" s="34"/>
      <c r="I824" s="34"/>
      <c r="J824" s="34"/>
      <c r="K824" s="33"/>
      <c r="L824" s="34"/>
      <c r="M824" s="75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</row>
    <row r="825" spans="2:40" ht="15.75" customHeight="1" x14ac:dyDescent="0.2">
      <c r="B825" s="34"/>
      <c r="C825" s="33"/>
      <c r="D825" s="33"/>
      <c r="E825" s="34"/>
      <c r="F825" s="34"/>
      <c r="G825" s="34"/>
      <c r="H825" s="34"/>
      <c r="I825" s="34"/>
      <c r="J825" s="34"/>
      <c r="K825" s="33"/>
      <c r="L825" s="34"/>
      <c r="M825" s="75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</row>
    <row r="826" spans="2:40" ht="15.75" customHeight="1" x14ac:dyDescent="0.2">
      <c r="B826" s="34"/>
      <c r="C826" s="33"/>
      <c r="D826" s="33"/>
      <c r="E826" s="34"/>
      <c r="F826" s="34"/>
      <c r="G826" s="34"/>
      <c r="H826" s="34"/>
      <c r="I826" s="34"/>
      <c r="J826" s="34"/>
      <c r="K826" s="33"/>
      <c r="L826" s="34"/>
      <c r="M826" s="75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</row>
    <row r="827" spans="2:40" ht="15.75" customHeight="1" x14ac:dyDescent="0.2">
      <c r="B827" s="34"/>
      <c r="C827" s="33"/>
      <c r="D827" s="33"/>
      <c r="E827" s="34"/>
      <c r="F827" s="34"/>
      <c r="G827" s="34"/>
      <c r="H827" s="34"/>
      <c r="I827" s="34"/>
      <c r="J827" s="34"/>
      <c r="K827" s="33"/>
      <c r="L827" s="34"/>
      <c r="M827" s="75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</row>
    <row r="828" spans="2:40" ht="15.75" customHeight="1" x14ac:dyDescent="0.2">
      <c r="B828" s="34"/>
      <c r="C828" s="33"/>
      <c r="D828" s="33"/>
      <c r="E828" s="34"/>
      <c r="F828" s="34"/>
      <c r="G828" s="34"/>
      <c r="H828" s="34"/>
      <c r="I828" s="34"/>
      <c r="J828" s="34"/>
      <c r="K828" s="33"/>
      <c r="L828" s="34"/>
      <c r="M828" s="75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</row>
    <row r="829" spans="2:40" ht="15.75" customHeight="1" x14ac:dyDescent="0.2">
      <c r="B829" s="34"/>
      <c r="C829" s="33"/>
      <c r="D829" s="33"/>
      <c r="E829" s="34"/>
      <c r="F829" s="34"/>
      <c r="G829" s="34"/>
      <c r="H829" s="34"/>
      <c r="I829" s="34"/>
      <c r="J829" s="34"/>
      <c r="K829" s="33"/>
      <c r="L829" s="34"/>
      <c r="M829" s="75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</row>
    <row r="830" spans="2:40" ht="15.75" customHeight="1" x14ac:dyDescent="0.2">
      <c r="B830" s="34"/>
      <c r="C830" s="33"/>
      <c r="D830" s="33"/>
      <c r="E830" s="34"/>
      <c r="F830" s="34"/>
      <c r="G830" s="34"/>
      <c r="H830" s="34"/>
      <c r="I830" s="34"/>
      <c r="J830" s="34"/>
      <c r="K830" s="33"/>
      <c r="L830" s="34"/>
      <c r="M830" s="75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</row>
    <row r="831" spans="2:40" ht="15.75" customHeight="1" x14ac:dyDescent="0.2">
      <c r="B831" s="34"/>
      <c r="C831" s="33"/>
      <c r="D831" s="33"/>
      <c r="E831" s="34"/>
      <c r="F831" s="34"/>
      <c r="G831" s="34"/>
      <c r="H831" s="34"/>
      <c r="I831" s="34"/>
      <c r="J831" s="34"/>
      <c r="K831" s="33"/>
      <c r="L831" s="34"/>
      <c r="M831" s="75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</row>
    <row r="832" spans="2:40" ht="15.75" customHeight="1" x14ac:dyDescent="0.2">
      <c r="B832" s="34"/>
      <c r="C832" s="33"/>
      <c r="D832" s="33"/>
      <c r="E832" s="34"/>
      <c r="F832" s="34"/>
      <c r="G832" s="34"/>
      <c r="H832" s="34"/>
      <c r="I832" s="34"/>
      <c r="J832" s="34"/>
      <c r="K832" s="33"/>
      <c r="L832" s="34"/>
      <c r="M832" s="75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</row>
    <row r="833" spans="2:40" ht="15.75" customHeight="1" x14ac:dyDescent="0.2">
      <c r="B833" s="34"/>
      <c r="C833" s="33"/>
      <c r="D833" s="33"/>
      <c r="E833" s="34"/>
      <c r="F833" s="34"/>
      <c r="G833" s="34"/>
      <c r="H833" s="34"/>
      <c r="I833" s="34"/>
      <c r="J833" s="34"/>
      <c r="K833" s="33"/>
      <c r="L833" s="34"/>
      <c r="M833" s="75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</row>
    <row r="834" spans="2:40" ht="15.75" customHeight="1" x14ac:dyDescent="0.2">
      <c r="B834" s="34"/>
      <c r="C834" s="33"/>
      <c r="D834" s="33"/>
      <c r="E834" s="34"/>
      <c r="F834" s="34"/>
      <c r="G834" s="34"/>
      <c r="H834" s="34"/>
      <c r="I834" s="34"/>
      <c r="J834" s="34"/>
      <c r="K834" s="33"/>
      <c r="L834" s="34"/>
      <c r="M834" s="75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</row>
    <row r="835" spans="2:40" ht="15.75" customHeight="1" x14ac:dyDescent="0.2">
      <c r="B835" s="34"/>
      <c r="C835" s="33"/>
      <c r="D835" s="33"/>
      <c r="E835" s="34"/>
      <c r="F835" s="34"/>
      <c r="G835" s="34"/>
      <c r="H835" s="34"/>
      <c r="I835" s="34"/>
      <c r="J835" s="34"/>
      <c r="K835" s="33"/>
      <c r="L835" s="34"/>
      <c r="M835" s="75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</row>
    <row r="836" spans="2:40" ht="15.75" customHeight="1" x14ac:dyDescent="0.2">
      <c r="B836" s="34"/>
      <c r="C836" s="33"/>
      <c r="D836" s="33"/>
      <c r="E836" s="34"/>
      <c r="F836" s="34"/>
      <c r="G836" s="34"/>
      <c r="H836" s="34"/>
      <c r="I836" s="34"/>
      <c r="J836" s="34"/>
      <c r="K836" s="33"/>
      <c r="L836" s="34"/>
      <c r="M836" s="75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</row>
    <row r="837" spans="2:40" ht="15.75" customHeight="1" x14ac:dyDescent="0.2">
      <c r="B837" s="34"/>
      <c r="C837" s="33"/>
      <c r="D837" s="33"/>
      <c r="E837" s="34"/>
      <c r="F837" s="34"/>
      <c r="G837" s="34"/>
      <c r="H837" s="34"/>
      <c r="I837" s="34"/>
      <c r="J837" s="34"/>
      <c r="K837" s="33"/>
      <c r="L837" s="34"/>
      <c r="M837" s="75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</row>
    <row r="838" spans="2:40" ht="15.75" customHeight="1" x14ac:dyDescent="0.2">
      <c r="B838" s="34"/>
      <c r="C838" s="33"/>
      <c r="D838" s="33"/>
      <c r="E838" s="34"/>
      <c r="F838" s="34"/>
      <c r="G838" s="34"/>
      <c r="H838" s="34"/>
      <c r="I838" s="34"/>
      <c r="J838" s="34"/>
      <c r="K838" s="33"/>
      <c r="L838" s="34"/>
      <c r="M838" s="75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</row>
    <row r="839" spans="2:40" ht="15.75" customHeight="1" x14ac:dyDescent="0.2">
      <c r="B839" s="34"/>
      <c r="C839" s="33"/>
      <c r="D839" s="33"/>
      <c r="E839" s="34"/>
      <c r="F839" s="34"/>
      <c r="G839" s="34"/>
      <c r="H839" s="34"/>
      <c r="I839" s="34"/>
      <c r="J839" s="34"/>
      <c r="K839" s="33"/>
      <c r="L839" s="34"/>
      <c r="M839" s="75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</row>
    <row r="840" spans="2:40" ht="15.75" customHeight="1" x14ac:dyDescent="0.2">
      <c r="B840" s="34"/>
      <c r="C840" s="33"/>
      <c r="D840" s="33"/>
      <c r="E840" s="34"/>
      <c r="F840" s="34"/>
      <c r="G840" s="34"/>
      <c r="H840" s="34"/>
      <c r="I840" s="34"/>
      <c r="J840" s="34"/>
      <c r="K840" s="33"/>
      <c r="L840" s="34"/>
      <c r="M840" s="75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</row>
    <row r="841" spans="2:40" ht="15.75" customHeight="1" x14ac:dyDescent="0.2">
      <c r="B841" s="34"/>
      <c r="C841" s="33"/>
      <c r="D841" s="33"/>
      <c r="E841" s="34"/>
      <c r="F841" s="34"/>
      <c r="G841" s="34"/>
      <c r="H841" s="34"/>
      <c r="I841" s="34"/>
      <c r="J841" s="34"/>
      <c r="K841" s="33"/>
      <c r="L841" s="34"/>
      <c r="M841" s="75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</row>
    <row r="842" spans="2:40" ht="15.75" customHeight="1" x14ac:dyDescent="0.2">
      <c r="B842" s="34"/>
      <c r="C842" s="33"/>
      <c r="D842" s="33"/>
      <c r="E842" s="34"/>
      <c r="F842" s="34"/>
      <c r="G842" s="34"/>
      <c r="H842" s="34"/>
      <c r="I842" s="34"/>
      <c r="J842" s="34"/>
      <c r="K842" s="33"/>
      <c r="L842" s="34"/>
      <c r="M842" s="75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</row>
    <row r="843" spans="2:40" ht="15.75" customHeight="1" x14ac:dyDescent="0.2">
      <c r="B843" s="34"/>
      <c r="C843" s="33"/>
      <c r="D843" s="33"/>
      <c r="E843" s="34"/>
      <c r="F843" s="34"/>
      <c r="G843" s="34"/>
      <c r="H843" s="34"/>
      <c r="I843" s="34"/>
      <c r="J843" s="34"/>
      <c r="K843" s="33"/>
      <c r="L843" s="34"/>
      <c r="M843" s="75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</row>
    <row r="844" spans="2:40" ht="15.75" customHeight="1" x14ac:dyDescent="0.2">
      <c r="B844" s="34"/>
      <c r="C844" s="33"/>
      <c r="D844" s="33"/>
      <c r="E844" s="34"/>
      <c r="F844" s="34"/>
      <c r="G844" s="34"/>
      <c r="H844" s="34"/>
      <c r="I844" s="34"/>
      <c r="J844" s="34"/>
      <c r="K844" s="33"/>
      <c r="L844" s="34"/>
      <c r="M844" s="75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</row>
    <row r="845" spans="2:40" ht="15.75" customHeight="1" x14ac:dyDescent="0.2">
      <c r="B845" s="34"/>
      <c r="C845" s="33"/>
      <c r="D845" s="33"/>
      <c r="E845" s="34"/>
      <c r="F845" s="34"/>
      <c r="G845" s="34"/>
      <c r="H845" s="34"/>
      <c r="I845" s="34"/>
      <c r="J845" s="34"/>
      <c r="K845" s="33"/>
      <c r="L845" s="34"/>
      <c r="M845" s="75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</row>
    <row r="846" spans="2:40" ht="15.75" customHeight="1" x14ac:dyDescent="0.2">
      <c r="B846" s="34"/>
      <c r="C846" s="33"/>
      <c r="D846" s="33"/>
      <c r="E846" s="34"/>
      <c r="F846" s="34"/>
      <c r="G846" s="34"/>
      <c r="H846" s="34"/>
      <c r="I846" s="34"/>
      <c r="J846" s="34"/>
      <c r="K846" s="33"/>
      <c r="L846" s="34"/>
      <c r="M846" s="75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</row>
    <row r="847" spans="2:40" ht="15.75" customHeight="1" x14ac:dyDescent="0.2">
      <c r="B847" s="34"/>
      <c r="C847" s="33"/>
      <c r="D847" s="33"/>
      <c r="E847" s="34"/>
      <c r="F847" s="34"/>
      <c r="G847" s="34"/>
      <c r="H847" s="34"/>
      <c r="I847" s="34"/>
      <c r="J847" s="34"/>
      <c r="K847" s="33"/>
      <c r="L847" s="34"/>
      <c r="M847" s="75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</row>
    <row r="848" spans="2:40" ht="15.75" customHeight="1" x14ac:dyDescent="0.2">
      <c r="B848" s="34"/>
      <c r="C848" s="33"/>
      <c r="D848" s="33"/>
      <c r="E848" s="34"/>
      <c r="F848" s="34"/>
      <c r="G848" s="34"/>
      <c r="H848" s="34"/>
      <c r="I848" s="34"/>
      <c r="J848" s="34"/>
      <c r="K848" s="33"/>
      <c r="L848" s="34"/>
      <c r="M848" s="75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</row>
    <row r="849" spans="2:40" ht="15.75" customHeight="1" x14ac:dyDescent="0.2">
      <c r="B849" s="34"/>
      <c r="C849" s="33"/>
      <c r="D849" s="33"/>
      <c r="E849" s="34"/>
      <c r="F849" s="34"/>
      <c r="G849" s="34"/>
      <c r="H849" s="34"/>
      <c r="I849" s="34"/>
      <c r="J849" s="34"/>
      <c r="K849" s="33"/>
      <c r="L849" s="34"/>
      <c r="M849" s="75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</row>
    <row r="850" spans="2:40" ht="15.75" customHeight="1" x14ac:dyDescent="0.2">
      <c r="B850" s="34"/>
      <c r="C850" s="33"/>
      <c r="D850" s="33"/>
      <c r="E850" s="34"/>
      <c r="F850" s="34"/>
      <c r="G850" s="34"/>
      <c r="H850" s="34"/>
      <c r="I850" s="34"/>
      <c r="J850" s="34"/>
      <c r="K850" s="33"/>
      <c r="L850" s="34"/>
      <c r="M850" s="75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</row>
    <row r="851" spans="2:40" ht="15.75" customHeight="1" x14ac:dyDescent="0.2">
      <c r="B851" s="34"/>
      <c r="C851" s="33"/>
      <c r="D851" s="33"/>
      <c r="E851" s="34"/>
      <c r="F851" s="34"/>
      <c r="G851" s="34"/>
      <c r="H851" s="34"/>
      <c r="I851" s="34"/>
      <c r="J851" s="34"/>
      <c r="K851" s="33"/>
      <c r="L851" s="34"/>
      <c r="M851" s="75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</row>
    <row r="852" spans="2:40" ht="15.75" customHeight="1" x14ac:dyDescent="0.2">
      <c r="B852" s="34"/>
      <c r="C852" s="33"/>
      <c r="D852" s="33"/>
      <c r="E852" s="34"/>
      <c r="F852" s="34"/>
      <c r="G852" s="34"/>
      <c r="H852" s="34"/>
      <c r="I852" s="34"/>
      <c r="J852" s="34"/>
      <c r="K852" s="33"/>
      <c r="L852" s="34"/>
      <c r="M852" s="75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</row>
    <row r="853" spans="2:40" ht="15.75" customHeight="1" x14ac:dyDescent="0.2">
      <c r="B853" s="34"/>
      <c r="C853" s="33"/>
      <c r="D853" s="33"/>
      <c r="E853" s="34"/>
      <c r="F853" s="34"/>
      <c r="G853" s="34"/>
      <c r="H853" s="34"/>
      <c r="I853" s="34"/>
      <c r="J853" s="34"/>
      <c r="K853" s="33"/>
      <c r="L853" s="34"/>
      <c r="M853" s="75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</row>
    <row r="854" spans="2:40" ht="15.75" customHeight="1" x14ac:dyDescent="0.2">
      <c r="B854" s="34"/>
      <c r="C854" s="33"/>
      <c r="D854" s="33"/>
      <c r="E854" s="34"/>
      <c r="F854" s="34"/>
      <c r="G854" s="34"/>
      <c r="H854" s="34"/>
      <c r="I854" s="34"/>
      <c r="J854" s="34"/>
      <c r="K854" s="33"/>
      <c r="L854" s="34"/>
      <c r="M854" s="75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</row>
    <row r="855" spans="2:40" ht="15.75" customHeight="1" x14ac:dyDescent="0.2">
      <c r="B855" s="34"/>
      <c r="C855" s="33"/>
      <c r="D855" s="33"/>
      <c r="E855" s="34"/>
      <c r="F855" s="34"/>
      <c r="G855" s="34"/>
      <c r="H855" s="34"/>
      <c r="I855" s="34"/>
      <c r="J855" s="34"/>
      <c r="K855" s="33"/>
      <c r="L855" s="34"/>
      <c r="M855" s="75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</row>
    <row r="856" spans="2:40" ht="15.75" customHeight="1" x14ac:dyDescent="0.2">
      <c r="B856" s="34"/>
      <c r="C856" s="33"/>
      <c r="D856" s="33"/>
      <c r="E856" s="34"/>
      <c r="F856" s="34"/>
      <c r="G856" s="34"/>
      <c r="H856" s="34"/>
      <c r="I856" s="34"/>
      <c r="J856" s="34"/>
      <c r="K856" s="33"/>
      <c r="L856" s="34"/>
      <c r="M856" s="75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</row>
    <row r="857" spans="2:40" ht="15.75" customHeight="1" x14ac:dyDescent="0.2">
      <c r="B857" s="34"/>
      <c r="C857" s="33"/>
      <c r="D857" s="33"/>
      <c r="E857" s="34"/>
      <c r="F857" s="34"/>
      <c r="G857" s="34"/>
      <c r="H857" s="34"/>
      <c r="I857" s="34"/>
      <c r="J857" s="34"/>
      <c r="K857" s="33"/>
      <c r="L857" s="34"/>
      <c r="M857" s="75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</row>
    <row r="858" spans="2:40" ht="15.75" customHeight="1" x14ac:dyDescent="0.2">
      <c r="B858" s="34"/>
      <c r="C858" s="33"/>
      <c r="D858" s="33"/>
      <c r="E858" s="34"/>
      <c r="F858" s="34"/>
      <c r="G858" s="34"/>
      <c r="H858" s="34"/>
      <c r="I858" s="34"/>
      <c r="J858" s="34"/>
      <c r="K858" s="33"/>
      <c r="L858" s="34"/>
      <c r="M858" s="75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</row>
    <row r="859" spans="2:40" ht="15.75" customHeight="1" x14ac:dyDescent="0.2">
      <c r="B859" s="34"/>
      <c r="C859" s="33"/>
      <c r="D859" s="33"/>
      <c r="E859" s="34"/>
      <c r="F859" s="34"/>
      <c r="G859" s="34"/>
      <c r="H859" s="34"/>
      <c r="I859" s="34"/>
      <c r="J859" s="34"/>
      <c r="K859" s="33"/>
      <c r="L859" s="34"/>
      <c r="M859" s="75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</row>
    <row r="860" spans="2:40" ht="15.75" customHeight="1" x14ac:dyDescent="0.2">
      <c r="B860" s="34"/>
      <c r="C860" s="33"/>
      <c r="D860" s="33"/>
      <c r="E860" s="34"/>
      <c r="F860" s="34"/>
      <c r="G860" s="34"/>
      <c r="H860" s="34"/>
      <c r="I860" s="34"/>
      <c r="J860" s="34"/>
      <c r="K860" s="33"/>
      <c r="L860" s="34"/>
      <c r="M860" s="75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</row>
    <row r="861" spans="2:40" ht="15.75" customHeight="1" x14ac:dyDescent="0.2">
      <c r="B861" s="34"/>
      <c r="C861" s="33"/>
      <c r="D861" s="33"/>
      <c r="E861" s="34"/>
      <c r="F861" s="34"/>
      <c r="G861" s="34"/>
      <c r="H861" s="34"/>
      <c r="I861" s="34"/>
      <c r="J861" s="34"/>
      <c r="K861" s="33"/>
      <c r="L861" s="34"/>
      <c r="M861" s="75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</row>
  </sheetData>
  <autoFilter ref="B15:K781"/>
  <mergeCells count="287">
    <mergeCell ref="C37:C41"/>
    <mergeCell ref="B42:B56"/>
    <mergeCell ref="C42:C46"/>
    <mergeCell ref="C47:C51"/>
    <mergeCell ref="C52:C56"/>
    <mergeCell ref="B57:B61"/>
    <mergeCell ref="C57:C61"/>
    <mergeCell ref="B11:J12"/>
    <mergeCell ref="B14:B15"/>
    <mergeCell ref="C14:C15"/>
    <mergeCell ref="D14:D15"/>
    <mergeCell ref="E14:J14"/>
    <mergeCell ref="B17:B41"/>
    <mergeCell ref="C17:C21"/>
    <mergeCell ref="C22:C26"/>
    <mergeCell ref="C27:C31"/>
    <mergeCell ref="C32:C36"/>
    <mergeCell ref="B77:B81"/>
    <mergeCell ref="C77:C81"/>
    <mergeCell ref="B82:B86"/>
    <mergeCell ref="C82:C86"/>
    <mergeCell ref="B87:B91"/>
    <mergeCell ref="C87:C91"/>
    <mergeCell ref="B62:B66"/>
    <mergeCell ref="C62:C66"/>
    <mergeCell ref="B67:B71"/>
    <mergeCell ref="C67:C71"/>
    <mergeCell ref="B72:B76"/>
    <mergeCell ref="C72:C76"/>
    <mergeCell ref="B107:B111"/>
    <mergeCell ref="C107:C111"/>
    <mergeCell ref="B112:B116"/>
    <mergeCell ref="C112:C116"/>
    <mergeCell ref="B117:B121"/>
    <mergeCell ref="C117:C121"/>
    <mergeCell ref="B92:B96"/>
    <mergeCell ref="C92:C96"/>
    <mergeCell ref="B97:B101"/>
    <mergeCell ref="C97:C101"/>
    <mergeCell ref="B102:B106"/>
    <mergeCell ref="C102:C106"/>
    <mergeCell ref="B137:B141"/>
    <mergeCell ref="C137:C141"/>
    <mergeCell ref="B142:B146"/>
    <mergeCell ref="C142:C146"/>
    <mergeCell ref="B147:B151"/>
    <mergeCell ref="C147:C151"/>
    <mergeCell ref="B122:B126"/>
    <mergeCell ref="C122:C126"/>
    <mergeCell ref="B127:B131"/>
    <mergeCell ref="C127:C131"/>
    <mergeCell ref="B132:B136"/>
    <mergeCell ref="C132:C136"/>
    <mergeCell ref="B167:B171"/>
    <mergeCell ref="C167:C171"/>
    <mergeCell ref="B172:B176"/>
    <mergeCell ref="C172:C176"/>
    <mergeCell ref="B177:B181"/>
    <mergeCell ref="C177:C181"/>
    <mergeCell ref="B152:B156"/>
    <mergeCell ref="C152:C156"/>
    <mergeCell ref="B157:B161"/>
    <mergeCell ref="C157:C161"/>
    <mergeCell ref="B162:B166"/>
    <mergeCell ref="C162:C166"/>
    <mergeCell ref="B197:B201"/>
    <mergeCell ref="C197:C201"/>
    <mergeCell ref="B202:B206"/>
    <mergeCell ref="C202:C206"/>
    <mergeCell ref="B207:B211"/>
    <mergeCell ref="C207:C211"/>
    <mergeCell ref="B182:B186"/>
    <mergeCell ref="C182:C186"/>
    <mergeCell ref="B187:B191"/>
    <mergeCell ref="C187:C191"/>
    <mergeCell ref="B192:B196"/>
    <mergeCell ref="C192:C196"/>
    <mergeCell ref="B227:B231"/>
    <mergeCell ref="C227:C231"/>
    <mergeCell ref="B232:B236"/>
    <mergeCell ref="C232:C236"/>
    <mergeCell ref="B237:B241"/>
    <mergeCell ref="C237:C241"/>
    <mergeCell ref="B212:B216"/>
    <mergeCell ref="C212:C216"/>
    <mergeCell ref="B217:B221"/>
    <mergeCell ref="C217:C221"/>
    <mergeCell ref="B222:B226"/>
    <mergeCell ref="C222:C226"/>
    <mergeCell ref="B257:B261"/>
    <mergeCell ref="C257:C261"/>
    <mergeCell ref="B262:B266"/>
    <mergeCell ref="C262:C266"/>
    <mergeCell ref="B267:B271"/>
    <mergeCell ref="C267:C271"/>
    <mergeCell ref="B242:B246"/>
    <mergeCell ref="C242:C246"/>
    <mergeCell ref="B247:B251"/>
    <mergeCell ref="C247:C251"/>
    <mergeCell ref="B252:B256"/>
    <mergeCell ref="C252:C256"/>
    <mergeCell ref="B287:B291"/>
    <mergeCell ref="C287:C291"/>
    <mergeCell ref="B292:B296"/>
    <mergeCell ref="C292:C296"/>
    <mergeCell ref="B297:B301"/>
    <mergeCell ref="C297:C301"/>
    <mergeCell ref="B272:B276"/>
    <mergeCell ref="C272:C276"/>
    <mergeCell ref="B277:B281"/>
    <mergeCell ref="C277:C281"/>
    <mergeCell ref="B282:B286"/>
    <mergeCell ref="C282:C286"/>
    <mergeCell ref="B317:B321"/>
    <mergeCell ref="C317:C321"/>
    <mergeCell ref="B322:B326"/>
    <mergeCell ref="C322:C326"/>
    <mergeCell ref="B327:B331"/>
    <mergeCell ref="C327:C331"/>
    <mergeCell ref="B302:B306"/>
    <mergeCell ref="C302:C306"/>
    <mergeCell ref="B307:B311"/>
    <mergeCell ref="C307:C311"/>
    <mergeCell ref="B312:B316"/>
    <mergeCell ref="C312:C316"/>
    <mergeCell ref="B352:B356"/>
    <mergeCell ref="C352:C356"/>
    <mergeCell ref="B357:B361"/>
    <mergeCell ref="C357:C361"/>
    <mergeCell ref="B362:B366"/>
    <mergeCell ref="C362:C366"/>
    <mergeCell ref="B332:B336"/>
    <mergeCell ref="C332:C336"/>
    <mergeCell ref="B337:B351"/>
    <mergeCell ref="C337:C341"/>
    <mergeCell ref="C342:C346"/>
    <mergeCell ref="C347:C351"/>
    <mergeCell ref="B387:B391"/>
    <mergeCell ref="C387:C391"/>
    <mergeCell ref="B392:B396"/>
    <mergeCell ref="C392:C396"/>
    <mergeCell ref="B397:B401"/>
    <mergeCell ref="C397:C401"/>
    <mergeCell ref="B367:B371"/>
    <mergeCell ref="C367:C371"/>
    <mergeCell ref="B372:B386"/>
    <mergeCell ref="C372:C376"/>
    <mergeCell ref="C377:C381"/>
    <mergeCell ref="C382:C386"/>
    <mergeCell ref="B422:B426"/>
    <mergeCell ref="C422:C426"/>
    <mergeCell ref="B427:B431"/>
    <mergeCell ref="C427:C431"/>
    <mergeCell ref="B432:B436"/>
    <mergeCell ref="C432:C436"/>
    <mergeCell ref="B402:B416"/>
    <mergeCell ref="C402:C406"/>
    <mergeCell ref="C407:C411"/>
    <mergeCell ref="C412:C416"/>
    <mergeCell ref="B417:B421"/>
    <mergeCell ref="C417:C421"/>
    <mergeCell ref="B457:B461"/>
    <mergeCell ref="C457:C461"/>
    <mergeCell ref="B462:B466"/>
    <mergeCell ref="C462:C466"/>
    <mergeCell ref="B467:B471"/>
    <mergeCell ref="C467:C471"/>
    <mergeCell ref="B437:B446"/>
    <mergeCell ref="C437:C441"/>
    <mergeCell ref="C442:C446"/>
    <mergeCell ref="B447:B451"/>
    <mergeCell ref="C447:C451"/>
    <mergeCell ref="B452:B456"/>
    <mergeCell ref="C452:C456"/>
    <mergeCell ref="B497:B501"/>
    <mergeCell ref="C497:C501"/>
    <mergeCell ref="B502:B506"/>
    <mergeCell ref="C502:C506"/>
    <mergeCell ref="B507:B511"/>
    <mergeCell ref="C507:C511"/>
    <mergeCell ref="B472:B491"/>
    <mergeCell ref="C472:C476"/>
    <mergeCell ref="C477:C481"/>
    <mergeCell ref="C482:C486"/>
    <mergeCell ref="C487:C491"/>
    <mergeCell ref="B492:B496"/>
    <mergeCell ref="C492:C496"/>
    <mergeCell ref="B527:B531"/>
    <mergeCell ref="C527:C531"/>
    <mergeCell ref="B532:B536"/>
    <mergeCell ref="C532:C536"/>
    <mergeCell ref="B537:B541"/>
    <mergeCell ref="C537:C541"/>
    <mergeCell ref="B512:B516"/>
    <mergeCell ref="C512:C516"/>
    <mergeCell ref="B517:B521"/>
    <mergeCell ref="C517:C521"/>
    <mergeCell ref="B522:B526"/>
    <mergeCell ref="C522:C526"/>
    <mergeCell ref="B557:B561"/>
    <mergeCell ref="C557:C561"/>
    <mergeCell ref="B562:B566"/>
    <mergeCell ref="C562:C566"/>
    <mergeCell ref="B567:B571"/>
    <mergeCell ref="C567:C571"/>
    <mergeCell ref="B542:B546"/>
    <mergeCell ref="C542:C546"/>
    <mergeCell ref="B547:B551"/>
    <mergeCell ref="C547:C551"/>
    <mergeCell ref="B552:B556"/>
    <mergeCell ref="C552:C556"/>
    <mergeCell ref="B587:B591"/>
    <mergeCell ref="C587:C591"/>
    <mergeCell ref="B592:B596"/>
    <mergeCell ref="C592:C596"/>
    <mergeCell ref="B597:B601"/>
    <mergeCell ref="C597:C601"/>
    <mergeCell ref="B572:B576"/>
    <mergeCell ref="C572:C576"/>
    <mergeCell ref="B577:B581"/>
    <mergeCell ref="C577:C581"/>
    <mergeCell ref="B582:B586"/>
    <mergeCell ref="C582:C586"/>
    <mergeCell ref="B617:B631"/>
    <mergeCell ref="C617:C621"/>
    <mergeCell ref="C622:C626"/>
    <mergeCell ref="C627:C631"/>
    <mergeCell ref="B632:B636"/>
    <mergeCell ref="C632:C636"/>
    <mergeCell ref="B602:B606"/>
    <mergeCell ref="C602:C606"/>
    <mergeCell ref="B607:B611"/>
    <mergeCell ref="C607:C611"/>
    <mergeCell ref="B612:B616"/>
    <mergeCell ref="C612:C616"/>
    <mergeCell ref="B652:B666"/>
    <mergeCell ref="C652:C656"/>
    <mergeCell ref="C657:C661"/>
    <mergeCell ref="C662:C666"/>
    <mergeCell ref="B667:B671"/>
    <mergeCell ref="C667:C671"/>
    <mergeCell ref="B637:B641"/>
    <mergeCell ref="C637:C641"/>
    <mergeCell ref="B642:B646"/>
    <mergeCell ref="C642:C646"/>
    <mergeCell ref="B647:B651"/>
    <mergeCell ref="C647:C651"/>
    <mergeCell ref="B692:B696"/>
    <mergeCell ref="C692:C696"/>
    <mergeCell ref="B697:B701"/>
    <mergeCell ref="C697:C701"/>
    <mergeCell ref="B702:B706"/>
    <mergeCell ref="C702:C706"/>
    <mergeCell ref="B672:B686"/>
    <mergeCell ref="C672:C676"/>
    <mergeCell ref="C677:C681"/>
    <mergeCell ref="C682:C686"/>
    <mergeCell ref="B687:B691"/>
    <mergeCell ref="C687:C691"/>
    <mergeCell ref="B722:B726"/>
    <mergeCell ref="C722:C726"/>
    <mergeCell ref="B727:B731"/>
    <mergeCell ref="C727:C731"/>
    <mergeCell ref="B732:B746"/>
    <mergeCell ref="C732:C736"/>
    <mergeCell ref="C737:C741"/>
    <mergeCell ref="C742:C746"/>
    <mergeCell ref="B707:B711"/>
    <mergeCell ref="C707:C711"/>
    <mergeCell ref="B712:B716"/>
    <mergeCell ref="C712:C716"/>
    <mergeCell ref="B717:B721"/>
    <mergeCell ref="C717:C721"/>
    <mergeCell ref="B777:B781"/>
    <mergeCell ref="C777:C781"/>
    <mergeCell ref="B762:B766"/>
    <mergeCell ref="C762:C766"/>
    <mergeCell ref="B767:B771"/>
    <mergeCell ref="C767:C771"/>
    <mergeCell ref="B772:B776"/>
    <mergeCell ref="C772:C776"/>
    <mergeCell ref="B747:B751"/>
    <mergeCell ref="C747:C751"/>
    <mergeCell ref="B752:B756"/>
    <mergeCell ref="C752:C756"/>
    <mergeCell ref="B757:B761"/>
    <mergeCell ref="C757:C761"/>
  </mergeCells>
  <pageMargins left="0.70866141732283472" right="0.15748031496062992" top="1.1811023622047245" bottom="0.15748031496062992" header="0.78740157480314965" footer="0.15748031496062992"/>
  <pageSetup paperSize="9" scale="90" fitToHeight="0" orientation="landscape" r:id="rId1"/>
  <headerFooter differentFirst="1"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>
      <selection activeCell="E10" sqref="E10"/>
    </sheetView>
  </sheetViews>
  <sheetFormatPr defaultRowHeight="15" x14ac:dyDescent="0.25"/>
  <cols>
    <col min="1" max="1" width="34.28515625" customWidth="1"/>
    <col min="2" max="2" width="13.140625" customWidth="1"/>
    <col min="3" max="3" width="34.140625" customWidth="1"/>
    <col min="4" max="4" width="13.28515625" customWidth="1"/>
    <col min="5" max="5" width="20.28515625" customWidth="1"/>
    <col min="6" max="6" width="15.85546875" customWidth="1"/>
    <col min="10" max="10" width="11.7109375" customWidth="1"/>
    <col min="13" max="13" width="9.140625" customWidth="1"/>
    <col min="14" max="14" width="3.5703125" customWidth="1"/>
  </cols>
  <sheetData>
    <row r="1" spans="1:15" x14ac:dyDescent="0.25">
      <c r="B1" s="82" t="s">
        <v>489</v>
      </c>
      <c r="C1" s="82" t="s">
        <v>490</v>
      </c>
    </row>
    <row r="2" spans="1:15" x14ac:dyDescent="0.25">
      <c r="A2" s="11" t="s">
        <v>433</v>
      </c>
      <c r="B2" s="83" t="s">
        <v>491</v>
      </c>
      <c r="C2" s="11" t="s">
        <v>503</v>
      </c>
      <c r="E2" t="s">
        <v>492</v>
      </c>
      <c r="J2" t="s">
        <v>460</v>
      </c>
      <c r="K2" s="13">
        <v>508200</v>
      </c>
      <c r="L2" t="s">
        <v>461</v>
      </c>
      <c r="M2" s="13">
        <v>500100</v>
      </c>
      <c r="N2" s="13"/>
      <c r="O2" s="14">
        <f>M2+K2</f>
        <v>1008300</v>
      </c>
    </row>
    <row r="3" spans="1:15" x14ac:dyDescent="0.25">
      <c r="A3" s="11" t="s">
        <v>434</v>
      </c>
      <c r="B3" s="83">
        <v>160</v>
      </c>
      <c r="C3" s="11" t="s">
        <v>503</v>
      </c>
      <c r="D3" s="11"/>
      <c r="E3" s="11"/>
      <c r="F3" s="11"/>
      <c r="G3" s="11"/>
      <c r="H3" s="11"/>
      <c r="I3" s="11"/>
      <c r="J3" s="11"/>
    </row>
    <row r="4" spans="1:15" x14ac:dyDescent="0.25">
      <c r="A4" s="11" t="s">
        <v>435</v>
      </c>
      <c r="B4" s="83">
        <v>126</v>
      </c>
      <c r="C4" s="11" t="s">
        <v>503</v>
      </c>
      <c r="K4" s="14"/>
    </row>
    <row r="5" spans="1:15" x14ac:dyDescent="0.25">
      <c r="A5" s="11" t="s">
        <v>436</v>
      </c>
      <c r="B5" s="83">
        <v>205</v>
      </c>
      <c r="C5" s="11" t="s">
        <v>503</v>
      </c>
    </row>
    <row r="6" spans="1:15" x14ac:dyDescent="0.25">
      <c r="A6" s="11" t="s">
        <v>476</v>
      </c>
      <c r="B6" s="83">
        <v>131</v>
      </c>
      <c r="C6" t="s">
        <v>503</v>
      </c>
    </row>
    <row r="7" spans="1:15" x14ac:dyDescent="0.25">
      <c r="A7" s="11" t="s">
        <v>437</v>
      </c>
      <c r="B7" s="83">
        <v>161</v>
      </c>
      <c r="C7" s="11" t="s">
        <v>503</v>
      </c>
    </row>
    <row r="8" spans="1:15" x14ac:dyDescent="0.25">
      <c r="A8" s="11" t="s">
        <v>438</v>
      </c>
      <c r="B8" s="83">
        <v>124</v>
      </c>
      <c r="C8" s="11" t="s">
        <v>503</v>
      </c>
    </row>
    <row r="9" spans="1:15" x14ac:dyDescent="0.25">
      <c r="A9" s="99" t="s">
        <v>459</v>
      </c>
      <c r="B9" s="100">
        <v>116</v>
      </c>
      <c r="C9" s="99" t="s">
        <v>503</v>
      </c>
    </row>
    <row r="10" spans="1:15" x14ac:dyDescent="0.25">
      <c r="A10" s="11" t="s">
        <v>493</v>
      </c>
      <c r="B10" s="83">
        <v>190</v>
      </c>
      <c r="C10" t="s">
        <v>503</v>
      </c>
    </row>
    <row r="11" spans="1:15" x14ac:dyDescent="0.25">
      <c r="A11" s="11" t="s">
        <v>526</v>
      </c>
      <c r="B11" s="83">
        <v>132</v>
      </c>
      <c r="C11" t="s">
        <v>503</v>
      </c>
    </row>
    <row r="12" spans="1:15" x14ac:dyDescent="0.25">
      <c r="A12" s="11" t="s">
        <v>523</v>
      </c>
      <c r="B12" s="83">
        <v>177</v>
      </c>
      <c r="C12" t="s">
        <v>503</v>
      </c>
    </row>
    <row r="13" spans="1:15" x14ac:dyDescent="0.25">
      <c r="A13" s="98" t="s">
        <v>527</v>
      </c>
      <c r="B13" s="83">
        <v>181</v>
      </c>
      <c r="C13" t="s">
        <v>503</v>
      </c>
    </row>
    <row r="14" spans="1:15" x14ac:dyDescent="0.25">
      <c r="A14" s="11" t="s">
        <v>524</v>
      </c>
      <c r="B14" s="83">
        <v>179</v>
      </c>
      <c r="C14" t="s">
        <v>503</v>
      </c>
    </row>
    <row r="15" spans="1:15" x14ac:dyDescent="0.25">
      <c r="A15" s="11" t="s">
        <v>439</v>
      </c>
      <c r="B15" s="83">
        <v>148</v>
      </c>
      <c r="C15" t="s">
        <v>503</v>
      </c>
    </row>
    <row r="16" spans="1:15" x14ac:dyDescent="0.25">
      <c r="A16" s="11" t="s">
        <v>440</v>
      </c>
      <c r="B16" s="83">
        <v>228</v>
      </c>
      <c r="C16" t="s">
        <v>503</v>
      </c>
      <c r="D16" s="11"/>
      <c r="E16" s="11"/>
      <c r="F16" s="11"/>
    </row>
    <row r="17" spans="1:18" x14ac:dyDescent="0.25">
      <c r="A17" s="11" t="s">
        <v>494</v>
      </c>
      <c r="B17" s="83">
        <v>199</v>
      </c>
      <c r="C17" s="11" t="s">
        <v>503</v>
      </c>
      <c r="D17" s="11"/>
      <c r="E17" s="11"/>
      <c r="F17" s="11"/>
    </row>
    <row r="18" spans="1:18" x14ac:dyDescent="0.25">
      <c r="A18" s="11" t="s">
        <v>441</v>
      </c>
      <c r="C18" t="s">
        <v>503</v>
      </c>
      <c r="D18" s="11"/>
    </row>
    <row r="19" spans="1:18" x14ac:dyDescent="0.25">
      <c r="A19" s="11" t="s">
        <v>501</v>
      </c>
      <c r="B19" s="83">
        <v>175</v>
      </c>
      <c r="C19" t="s">
        <v>503</v>
      </c>
      <c r="D19" s="11"/>
    </row>
    <row r="20" spans="1:18" x14ac:dyDescent="0.25">
      <c r="A20" s="11" t="s">
        <v>442</v>
      </c>
      <c r="B20" s="83">
        <v>157</v>
      </c>
      <c r="C20" t="s">
        <v>503</v>
      </c>
      <c r="D20" s="11"/>
    </row>
    <row r="21" spans="1:18" x14ac:dyDescent="0.25">
      <c r="A21" s="11" t="s">
        <v>443</v>
      </c>
      <c r="B21" s="83">
        <v>227</v>
      </c>
      <c r="C21" t="s">
        <v>503</v>
      </c>
      <c r="D21" s="11"/>
    </row>
    <row r="22" spans="1:18" x14ac:dyDescent="0.25">
      <c r="A22" s="11" t="s">
        <v>444</v>
      </c>
      <c r="B22" s="83">
        <v>106</v>
      </c>
      <c r="C22" t="s">
        <v>503</v>
      </c>
    </row>
    <row r="23" spans="1:18" x14ac:dyDescent="0.25">
      <c r="A23" s="11" t="s">
        <v>445</v>
      </c>
      <c r="B23" s="83">
        <v>216</v>
      </c>
      <c r="C23" t="s">
        <v>503</v>
      </c>
      <c r="D23" t="s">
        <v>504</v>
      </c>
      <c r="E23" t="s">
        <v>505</v>
      </c>
      <c r="F23" t="s">
        <v>506</v>
      </c>
      <c r="I23" t="s">
        <v>507</v>
      </c>
    </row>
    <row r="24" spans="1:18" x14ac:dyDescent="0.25">
      <c r="A24" s="11" t="s">
        <v>446</v>
      </c>
      <c r="C24" t="s">
        <v>503</v>
      </c>
      <c r="D24" s="11" t="s">
        <v>508</v>
      </c>
      <c r="E24" s="11"/>
      <c r="F24" s="11"/>
      <c r="G24" s="11" t="s">
        <v>495</v>
      </c>
      <c r="H24" s="11" t="s">
        <v>496</v>
      </c>
      <c r="K24" t="s">
        <v>497</v>
      </c>
      <c r="M24" s="11" t="s">
        <v>458</v>
      </c>
      <c r="O24" t="s">
        <v>498</v>
      </c>
      <c r="R24" t="s">
        <v>499</v>
      </c>
    </row>
    <row r="25" spans="1:18" s="11" customFormat="1" x14ac:dyDescent="0.25">
      <c r="A25" s="11" t="s">
        <v>447</v>
      </c>
      <c r="B25"/>
      <c r="C25" t="s">
        <v>503</v>
      </c>
      <c r="D25" s="11" t="s">
        <v>500</v>
      </c>
      <c r="G25" s="12" t="s">
        <v>452</v>
      </c>
      <c r="K25" s="11" t="s">
        <v>458</v>
      </c>
    </row>
    <row r="26" spans="1:18" s="11" customFormat="1" x14ac:dyDescent="0.25">
      <c r="A26" s="11" t="s">
        <v>448</v>
      </c>
      <c r="B26"/>
      <c r="D26" s="11" t="s">
        <v>449</v>
      </c>
      <c r="G26" s="11" t="s">
        <v>450</v>
      </c>
      <c r="H26" s="84" t="s">
        <v>453</v>
      </c>
      <c r="K26" s="11" t="s">
        <v>458</v>
      </c>
    </row>
    <row r="27" spans="1:18" x14ac:dyDescent="0.25">
      <c r="C27" s="11"/>
      <c r="D27" t="s">
        <v>454</v>
      </c>
      <c r="G27" s="11" t="s">
        <v>455</v>
      </c>
      <c r="H27" s="85" t="s">
        <v>456</v>
      </c>
      <c r="K27" t="s">
        <v>457</v>
      </c>
    </row>
    <row r="28" spans="1:18" x14ac:dyDescent="0.25">
      <c r="A28" t="s">
        <v>530</v>
      </c>
      <c r="D28" t="s">
        <v>528</v>
      </c>
      <c r="G28" t="s">
        <v>529</v>
      </c>
    </row>
    <row r="29" spans="1:18" x14ac:dyDescent="0.25">
      <c r="A29" s="86" t="s">
        <v>451</v>
      </c>
    </row>
  </sheetData>
  <autoFilter ref="A1:B26"/>
  <hyperlinks>
    <hyperlink ref="H26" r:id="rId1"/>
    <hyperlink ref="H27" r:id="rId2"/>
  </hyperlinks>
  <pageMargins left="0.7" right="0.7" top="0.75" bottom="0.75" header="0.3" footer="0.3"/>
  <pageSetup paperSize="9" orientation="portrait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026"/>
  <sheetViews>
    <sheetView workbookViewId="0">
      <selection activeCell="B17" sqref="B17:B41"/>
    </sheetView>
  </sheetViews>
  <sheetFormatPr defaultRowHeight="12.75" x14ac:dyDescent="0.2"/>
  <cols>
    <col min="1" max="1" width="6.42578125" style="108" customWidth="1"/>
    <col min="2" max="2" width="68.5703125" style="15" customWidth="1"/>
    <col min="3" max="3" width="34.28515625" style="108" customWidth="1"/>
    <col min="4" max="4" width="19.140625" style="108" customWidth="1"/>
    <col min="5" max="5" width="18.28515625" style="15" hidden="1" customWidth="1"/>
    <col min="6" max="6" width="19.5703125" style="15" hidden="1" customWidth="1"/>
    <col min="7" max="7" width="18" style="15" customWidth="1"/>
    <col min="8" max="8" width="18" style="15" hidden="1" customWidth="1"/>
    <col min="9" max="9" width="18.42578125" style="15" hidden="1" customWidth="1"/>
    <col min="10" max="10" width="17.85546875" style="15" hidden="1" customWidth="1"/>
    <col min="11" max="11" width="0" style="116" hidden="1" customWidth="1"/>
    <col min="12" max="12" width="9.140625" style="116"/>
    <col min="13" max="16384" width="9.140625" style="108"/>
  </cols>
  <sheetData>
    <row r="1" spans="2:12" x14ac:dyDescent="0.2">
      <c r="E1" s="59"/>
      <c r="F1" s="59"/>
      <c r="G1" s="59"/>
      <c r="H1" s="59"/>
      <c r="I1" s="59"/>
      <c r="J1" s="59"/>
      <c r="K1" s="108"/>
      <c r="L1" s="108"/>
    </row>
    <row r="2" spans="2:12" ht="18.75" x14ac:dyDescent="0.2">
      <c r="G2" s="16" t="s">
        <v>374</v>
      </c>
      <c r="K2" s="108"/>
      <c r="L2" s="108"/>
    </row>
    <row r="3" spans="2:12" ht="18.75" x14ac:dyDescent="0.2">
      <c r="G3" s="16" t="s">
        <v>375</v>
      </c>
      <c r="K3" s="108"/>
      <c r="L3" s="108"/>
    </row>
    <row r="4" spans="2:12" ht="18.75" x14ac:dyDescent="0.2">
      <c r="G4" s="16" t="s">
        <v>376</v>
      </c>
      <c r="I4" s="59"/>
      <c r="J4" s="59"/>
      <c r="K4" s="108"/>
      <c r="L4" s="108"/>
    </row>
    <row r="5" spans="2:12" ht="18.75" x14ac:dyDescent="0.2">
      <c r="G5" s="16" t="s">
        <v>158</v>
      </c>
      <c r="K5" s="108"/>
      <c r="L5" s="108"/>
    </row>
    <row r="6" spans="2:12" x14ac:dyDescent="0.2">
      <c r="E6" s="59"/>
      <c r="F6" s="59"/>
      <c r="G6" s="114">
        <v>-2069073.1000000089</v>
      </c>
      <c r="H6" s="114">
        <v>-2687864.700000003</v>
      </c>
      <c r="I6" s="114">
        <v>-1917617</v>
      </c>
      <c r="J6" s="114">
        <v>-2808721.3000000007</v>
      </c>
      <c r="K6" s="108"/>
      <c r="L6" s="108"/>
    </row>
    <row r="7" spans="2:12" ht="18.75" x14ac:dyDescent="0.2">
      <c r="B7" s="17"/>
      <c r="C7" s="18"/>
      <c r="D7" s="18"/>
      <c r="E7" s="19"/>
      <c r="F7" s="17"/>
      <c r="G7" s="20" t="s">
        <v>377</v>
      </c>
      <c r="H7" s="17"/>
      <c r="J7" s="17"/>
      <c r="K7" s="108"/>
      <c r="L7" s="108"/>
    </row>
    <row r="8" spans="2:12" ht="18.75" x14ac:dyDescent="0.2">
      <c r="B8" s="17"/>
      <c r="C8" s="18"/>
      <c r="D8" s="18"/>
      <c r="E8" s="19"/>
      <c r="F8" s="17"/>
      <c r="G8" s="20" t="s">
        <v>378</v>
      </c>
      <c r="H8" s="17"/>
      <c r="J8" s="17"/>
      <c r="K8" s="108"/>
      <c r="L8" s="108"/>
    </row>
    <row r="9" spans="2:12" ht="18.75" x14ac:dyDescent="0.2">
      <c r="B9" s="21"/>
      <c r="C9" s="107"/>
      <c r="D9" s="22"/>
      <c r="E9" s="22"/>
      <c r="F9" s="23"/>
      <c r="G9" s="20" t="s">
        <v>379</v>
      </c>
      <c r="H9" s="21"/>
      <c r="J9" s="21"/>
      <c r="K9" s="108"/>
      <c r="L9" s="108"/>
    </row>
    <row r="10" spans="2:12" ht="15.75" x14ac:dyDescent="0.2">
      <c r="B10" s="21"/>
      <c r="C10" s="107"/>
      <c r="D10" s="107"/>
      <c r="E10" s="60"/>
      <c r="F10" s="80"/>
      <c r="G10" s="115">
        <v>33588808.500000007</v>
      </c>
      <c r="H10" s="115">
        <v>33617291.300000004</v>
      </c>
      <c r="I10" s="115">
        <v>30777036.600000001</v>
      </c>
      <c r="J10" s="115">
        <v>29830095.000000004</v>
      </c>
      <c r="K10" s="108"/>
      <c r="L10" s="108"/>
    </row>
    <row r="11" spans="2:12" x14ac:dyDescent="0.2">
      <c r="B11" s="250" t="s">
        <v>380</v>
      </c>
      <c r="C11" s="251"/>
      <c r="D11" s="251"/>
      <c r="E11" s="251"/>
      <c r="F11" s="251"/>
      <c r="G11" s="251"/>
      <c r="H11" s="251"/>
      <c r="I11" s="251"/>
      <c r="J11" s="251"/>
      <c r="K11" s="108"/>
      <c r="L11" s="108"/>
    </row>
    <row r="12" spans="2:12" x14ac:dyDescent="0.2">
      <c r="B12" s="250"/>
      <c r="C12" s="252"/>
      <c r="D12" s="252"/>
      <c r="E12" s="253"/>
      <c r="F12" s="253"/>
      <c r="G12" s="253"/>
      <c r="H12" s="253"/>
      <c r="I12" s="253"/>
      <c r="J12" s="253"/>
      <c r="K12" s="108"/>
      <c r="L12" s="108"/>
    </row>
    <row r="13" spans="2:12" ht="15.75" x14ac:dyDescent="0.25">
      <c r="B13" s="24"/>
      <c r="C13" s="25"/>
      <c r="D13" s="25"/>
      <c r="E13" s="6"/>
      <c r="F13" s="92">
        <v>34902859.200000003</v>
      </c>
      <c r="G13" s="92">
        <v>31519735.399999999</v>
      </c>
      <c r="H13" s="92">
        <v>30929426.600000001</v>
      </c>
      <c r="I13" s="92">
        <v>28859419.600000001</v>
      </c>
      <c r="J13" s="92">
        <v>27021373.700000003</v>
      </c>
      <c r="K13" s="108"/>
      <c r="L13" s="108"/>
    </row>
    <row r="14" spans="2:12" x14ac:dyDescent="0.2">
      <c r="B14" s="254" t="s">
        <v>569</v>
      </c>
      <c r="C14" s="256" t="s">
        <v>382</v>
      </c>
      <c r="D14" s="256" t="s">
        <v>383</v>
      </c>
      <c r="E14" s="258" t="s">
        <v>384</v>
      </c>
      <c r="F14" s="258" t="s">
        <v>384</v>
      </c>
      <c r="G14" s="258" t="s">
        <v>384</v>
      </c>
      <c r="H14" s="258" t="s">
        <v>384</v>
      </c>
      <c r="I14" s="258" t="s">
        <v>384</v>
      </c>
      <c r="J14" s="258" t="s">
        <v>384</v>
      </c>
      <c r="K14" s="108"/>
      <c r="L14" s="108"/>
    </row>
    <row r="15" spans="2:12" ht="15.75" x14ac:dyDescent="0.2">
      <c r="B15" s="255"/>
      <c r="C15" s="257"/>
      <c r="D15" s="257"/>
      <c r="E15" s="109" t="s">
        <v>385</v>
      </c>
      <c r="F15" s="109" t="s">
        <v>386</v>
      </c>
      <c r="G15" s="109" t="s">
        <v>387</v>
      </c>
      <c r="H15" s="109" t="s">
        <v>388</v>
      </c>
      <c r="I15" s="109" t="s">
        <v>389</v>
      </c>
      <c r="J15" s="109" t="s">
        <v>390</v>
      </c>
      <c r="K15" s="108"/>
      <c r="L15" s="108"/>
    </row>
    <row r="16" spans="2:12" ht="15.75" x14ac:dyDescent="0.2">
      <c r="B16" s="26">
        <v>1</v>
      </c>
      <c r="C16" s="27">
        <v>2</v>
      </c>
      <c r="D16" s="27">
        <v>3</v>
      </c>
      <c r="E16" s="28">
        <v>4</v>
      </c>
      <c r="F16" s="28">
        <v>5</v>
      </c>
      <c r="G16" s="28">
        <v>6</v>
      </c>
      <c r="H16" s="28">
        <v>7</v>
      </c>
      <c r="I16" s="28">
        <v>8</v>
      </c>
      <c r="J16" s="63">
        <v>9</v>
      </c>
      <c r="K16" s="108"/>
      <c r="L16" s="108"/>
    </row>
    <row r="17" spans="2:12" ht="15.75" x14ac:dyDescent="0.25">
      <c r="B17" s="249" t="s">
        <v>162</v>
      </c>
      <c r="C17" s="241" t="s">
        <v>0</v>
      </c>
      <c r="D17" s="29" t="s">
        <v>1</v>
      </c>
      <c r="E17" s="7">
        <v>58637659.069999993</v>
      </c>
      <c r="F17" s="7">
        <v>69168620.715000004</v>
      </c>
      <c r="G17" s="7">
        <v>61943804.000000015</v>
      </c>
      <c r="H17" s="7">
        <v>67588837.400000006</v>
      </c>
      <c r="I17" s="7">
        <v>67907608.400000006</v>
      </c>
      <c r="J17" s="7">
        <v>66960666.799999997</v>
      </c>
      <c r="K17" s="108"/>
      <c r="L17" s="108"/>
    </row>
    <row r="18" spans="2:12" ht="15.75" x14ac:dyDescent="0.25">
      <c r="B18" s="233" t="s">
        <v>392</v>
      </c>
      <c r="C18" s="234" t="s">
        <v>0</v>
      </c>
      <c r="D18" s="110" t="s">
        <v>2</v>
      </c>
      <c r="E18" s="8">
        <v>29610880.07</v>
      </c>
      <c r="F18" s="8">
        <v>31174222.815000001</v>
      </c>
      <c r="G18" s="8">
        <v>29273872.100000005</v>
      </c>
      <c r="H18" s="8">
        <v>29113990.400000002</v>
      </c>
      <c r="I18" s="8">
        <v>26744842.900000002</v>
      </c>
      <c r="J18" s="8">
        <v>27021373.700000003</v>
      </c>
      <c r="K18" s="108"/>
      <c r="L18" s="108"/>
    </row>
    <row r="19" spans="2:12" ht="15.75" x14ac:dyDescent="0.25">
      <c r="B19" s="233" t="s">
        <v>392</v>
      </c>
      <c r="C19" s="234" t="s">
        <v>0</v>
      </c>
      <c r="D19" s="110" t="s">
        <v>3</v>
      </c>
      <c r="E19" s="8">
        <v>2741715.4</v>
      </c>
      <c r="F19" s="8">
        <v>8713858.2000000011</v>
      </c>
      <c r="G19" s="8">
        <v>4314936.4000000004</v>
      </c>
      <c r="H19" s="8">
        <v>4503300.9000000004</v>
      </c>
      <c r="I19" s="8">
        <v>4032193.6999999997</v>
      </c>
      <c r="J19" s="8">
        <v>2808721.3</v>
      </c>
      <c r="K19" s="108"/>
      <c r="L19" s="108"/>
    </row>
    <row r="20" spans="2:12" ht="15.75" x14ac:dyDescent="0.25">
      <c r="B20" s="233" t="s">
        <v>392</v>
      </c>
      <c r="C20" s="234" t="s">
        <v>0</v>
      </c>
      <c r="D20" s="110" t="s">
        <v>4</v>
      </c>
      <c r="E20" s="8">
        <v>9654.2000000000007</v>
      </c>
      <c r="F20" s="8">
        <v>2172.6999999999998</v>
      </c>
      <c r="G20" s="8">
        <v>7825.6</v>
      </c>
      <c r="H20" s="8">
        <v>7825.6</v>
      </c>
      <c r="I20" s="8">
        <v>7825.6</v>
      </c>
      <c r="J20" s="8">
        <v>7825.6</v>
      </c>
      <c r="K20" s="108"/>
      <c r="L20" s="108"/>
    </row>
    <row r="21" spans="2:12" ht="15.75" x14ac:dyDescent="0.25">
      <c r="B21" s="233" t="s">
        <v>392</v>
      </c>
      <c r="C21" s="234" t="s">
        <v>0</v>
      </c>
      <c r="D21" s="110" t="s">
        <v>5</v>
      </c>
      <c r="E21" s="8">
        <v>26275409.399999999</v>
      </c>
      <c r="F21" s="8">
        <v>29278366.999999996</v>
      </c>
      <c r="G21" s="8">
        <v>28347169.900000002</v>
      </c>
      <c r="H21" s="8">
        <v>33963720.5</v>
      </c>
      <c r="I21" s="8">
        <v>37122746.199999996</v>
      </c>
      <c r="J21" s="8">
        <v>37122746.199999996</v>
      </c>
      <c r="K21" s="108"/>
      <c r="L21" s="108"/>
    </row>
    <row r="22" spans="2:12" ht="15.75" x14ac:dyDescent="0.25">
      <c r="B22" s="233" t="s">
        <v>392</v>
      </c>
      <c r="C22" s="234" t="s">
        <v>6</v>
      </c>
      <c r="D22" s="30" t="s">
        <v>1</v>
      </c>
      <c r="E22" s="7">
        <v>26270630.399999999</v>
      </c>
      <c r="F22" s="7">
        <v>29269910.999999996</v>
      </c>
      <c r="G22" s="7">
        <v>28336874.900000002</v>
      </c>
      <c r="H22" s="7">
        <v>33963720.5</v>
      </c>
      <c r="I22" s="7">
        <v>37122746.199999996</v>
      </c>
      <c r="J22" s="7">
        <v>37122746.199999996</v>
      </c>
      <c r="K22" s="108"/>
      <c r="L22" s="108"/>
    </row>
    <row r="23" spans="2:12" ht="15.75" x14ac:dyDescent="0.25">
      <c r="B23" s="233" t="s">
        <v>392</v>
      </c>
      <c r="C23" s="234" t="s">
        <v>6</v>
      </c>
      <c r="D23" s="110" t="s">
        <v>2</v>
      </c>
      <c r="E23" s="8"/>
      <c r="F23" s="8"/>
      <c r="G23" s="7">
        <v>0</v>
      </c>
      <c r="H23" s="7">
        <v>0</v>
      </c>
      <c r="I23" s="7">
        <v>0</v>
      </c>
      <c r="J23" s="7">
        <v>0</v>
      </c>
      <c r="K23" s="108"/>
      <c r="L23" s="108"/>
    </row>
    <row r="24" spans="2:12" ht="15.75" x14ac:dyDescent="0.25">
      <c r="B24" s="233" t="s">
        <v>392</v>
      </c>
      <c r="C24" s="234" t="s">
        <v>6</v>
      </c>
      <c r="D24" s="110" t="s">
        <v>3</v>
      </c>
      <c r="E24" s="8"/>
      <c r="F24" s="8"/>
      <c r="G24" s="7">
        <v>0</v>
      </c>
      <c r="H24" s="7">
        <v>0</v>
      </c>
      <c r="I24" s="7">
        <v>0</v>
      </c>
      <c r="J24" s="7">
        <v>0</v>
      </c>
      <c r="K24" s="108"/>
      <c r="L24" s="108"/>
    </row>
    <row r="25" spans="2:12" ht="15.75" x14ac:dyDescent="0.25">
      <c r="B25" s="233" t="s">
        <v>392</v>
      </c>
      <c r="C25" s="234" t="s">
        <v>6</v>
      </c>
      <c r="D25" s="110" t="s">
        <v>4</v>
      </c>
      <c r="E25" s="8"/>
      <c r="F25" s="8"/>
      <c r="G25" s="7">
        <v>0</v>
      </c>
      <c r="H25" s="7">
        <v>0</v>
      </c>
      <c r="I25" s="7">
        <v>0</v>
      </c>
      <c r="J25" s="7">
        <v>0</v>
      </c>
      <c r="K25" s="108"/>
      <c r="L25" s="108"/>
    </row>
    <row r="26" spans="2:12" ht="15.75" x14ac:dyDescent="0.25">
      <c r="B26" s="233" t="s">
        <v>392</v>
      </c>
      <c r="C26" s="234" t="s">
        <v>6</v>
      </c>
      <c r="D26" s="110" t="s">
        <v>5</v>
      </c>
      <c r="E26" s="8">
        <v>26270630.399999999</v>
      </c>
      <c r="F26" s="8">
        <v>29269910.999999996</v>
      </c>
      <c r="G26" s="8">
        <v>28336874.900000002</v>
      </c>
      <c r="H26" s="8">
        <v>33963720.5</v>
      </c>
      <c r="I26" s="8">
        <v>37122746.199999996</v>
      </c>
      <c r="J26" s="8">
        <v>37122746.199999996</v>
      </c>
      <c r="K26" s="108"/>
      <c r="L26" s="108"/>
    </row>
    <row r="27" spans="2:12" ht="15.75" x14ac:dyDescent="0.25">
      <c r="B27" s="233" t="s">
        <v>392</v>
      </c>
      <c r="C27" s="234" t="s">
        <v>7</v>
      </c>
      <c r="D27" s="30" t="s">
        <v>1</v>
      </c>
      <c r="E27" s="7">
        <v>31664938.970000003</v>
      </c>
      <c r="F27" s="7">
        <v>38880183.215000004</v>
      </c>
      <c r="G27" s="7">
        <v>31941179.200000003</v>
      </c>
      <c r="H27" s="7">
        <v>30585011.700000003</v>
      </c>
      <c r="I27" s="7">
        <v>28889420.500000004</v>
      </c>
      <c r="J27" s="7">
        <v>27133939.400000006</v>
      </c>
      <c r="K27" s="108"/>
      <c r="L27" s="108"/>
    </row>
    <row r="28" spans="2:12" ht="15.75" x14ac:dyDescent="0.25">
      <c r="B28" s="233" t="s">
        <v>392</v>
      </c>
      <c r="C28" s="234" t="s">
        <v>7</v>
      </c>
      <c r="D28" s="110" t="s">
        <v>2</v>
      </c>
      <c r="E28" s="8">
        <v>28930527.370000001</v>
      </c>
      <c r="F28" s="8">
        <v>30157869.015000001</v>
      </c>
      <c r="G28" s="8">
        <v>27615947.800000004</v>
      </c>
      <c r="H28" s="8">
        <v>27009001.800000004</v>
      </c>
      <c r="I28" s="8">
        <v>26098651.800000004</v>
      </c>
      <c r="J28" s="8">
        <v>26098651.800000004</v>
      </c>
      <c r="K28" s="108"/>
      <c r="L28" s="108"/>
    </row>
    <row r="29" spans="2:12" ht="15.75" x14ac:dyDescent="0.25">
      <c r="B29" s="233" t="s">
        <v>392</v>
      </c>
      <c r="C29" s="234" t="s">
        <v>7</v>
      </c>
      <c r="D29" s="110" t="s">
        <v>3</v>
      </c>
      <c r="E29" s="8">
        <v>2729632.6</v>
      </c>
      <c r="F29" s="8">
        <v>8713858.2000000011</v>
      </c>
      <c r="G29" s="8">
        <v>4314936.4000000004</v>
      </c>
      <c r="H29" s="8">
        <v>3576009.9</v>
      </c>
      <c r="I29" s="8">
        <v>2790768.6999999997</v>
      </c>
      <c r="J29" s="8">
        <v>1035287.5999999996</v>
      </c>
      <c r="K29" s="108"/>
      <c r="L29" s="108"/>
    </row>
    <row r="30" spans="2:12" ht="15.75" x14ac:dyDescent="0.25">
      <c r="B30" s="233" t="s">
        <v>392</v>
      </c>
      <c r="C30" s="234" t="s">
        <v>7</v>
      </c>
      <c r="D30" s="110" t="s">
        <v>4</v>
      </c>
      <c r="E30" s="8"/>
      <c r="F30" s="8"/>
      <c r="G30" s="7">
        <v>0</v>
      </c>
      <c r="H30" s="7">
        <v>0</v>
      </c>
      <c r="I30" s="7">
        <v>0</v>
      </c>
      <c r="J30" s="7">
        <v>0</v>
      </c>
      <c r="K30" s="108"/>
      <c r="L30" s="108"/>
    </row>
    <row r="31" spans="2:12" ht="15.75" x14ac:dyDescent="0.25">
      <c r="B31" s="233" t="s">
        <v>392</v>
      </c>
      <c r="C31" s="234" t="s">
        <v>7</v>
      </c>
      <c r="D31" s="110" t="s">
        <v>5</v>
      </c>
      <c r="E31" s="8">
        <v>4779</v>
      </c>
      <c r="F31" s="8">
        <v>8456</v>
      </c>
      <c r="G31" s="8">
        <v>10295</v>
      </c>
      <c r="H31" s="8">
        <v>0</v>
      </c>
      <c r="I31" s="8">
        <v>0</v>
      </c>
      <c r="J31" s="8">
        <v>0</v>
      </c>
      <c r="K31" s="108"/>
      <c r="L31" s="108"/>
    </row>
    <row r="32" spans="2:12" ht="15.75" x14ac:dyDescent="0.25">
      <c r="B32" s="233" t="s">
        <v>392</v>
      </c>
      <c r="C32" s="234" t="s">
        <v>8</v>
      </c>
      <c r="D32" s="30" t="s">
        <v>1</v>
      </c>
      <c r="E32" s="7">
        <v>13056.6</v>
      </c>
      <c r="F32" s="7">
        <v>5678.7999999999993</v>
      </c>
      <c r="G32" s="7">
        <v>14935.7</v>
      </c>
      <c r="H32" s="7">
        <v>10547.5</v>
      </c>
      <c r="I32" s="7">
        <v>10547.5</v>
      </c>
      <c r="J32" s="7">
        <v>10547.5</v>
      </c>
      <c r="K32" s="108"/>
      <c r="L32" s="108"/>
    </row>
    <row r="33" spans="2:12" ht="15.75" x14ac:dyDescent="0.25">
      <c r="B33" s="233" t="s">
        <v>392</v>
      </c>
      <c r="C33" s="234" t="s">
        <v>8</v>
      </c>
      <c r="D33" s="110" t="s">
        <v>2</v>
      </c>
      <c r="E33" s="8">
        <v>3402.4</v>
      </c>
      <c r="F33" s="8">
        <v>3506.1</v>
      </c>
      <c r="G33" s="8">
        <v>7110.1</v>
      </c>
      <c r="H33" s="8">
        <v>2721.9</v>
      </c>
      <c r="I33" s="8">
        <v>2721.9</v>
      </c>
      <c r="J33" s="8">
        <v>2721.9</v>
      </c>
      <c r="K33" s="108"/>
      <c r="L33" s="108"/>
    </row>
    <row r="34" spans="2:12" ht="15.75" x14ac:dyDescent="0.25">
      <c r="B34" s="233" t="s">
        <v>392</v>
      </c>
      <c r="C34" s="234" t="s">
        <v>8</v>
      </c>
      <c r="D34" s="110" t="s">
        <v>3</v>
      </c>
      <c r="E34" s="8"/>
      <c r="F34" s="8"/>
      <c r="G34" s="8"/>
      <c r="H34" s="8"/>
      <c r="I34" s="8"/>
      <c r="J34" s="8"/>
      <c r="K34" s="108"/>
      <c r="L34" s="108"/>
    </row>
    <row r="35" spans="2:12" ht="15.75" x14ac:dyDescent="0.25">
      <c r="B35" s="233" t="s">
        <v>392</v>
      </c>
      <c r="C35" s="234" t="s">
        <v>8</v>
      </c>
      <c r="D35" s="110" t="s">
        <v>4</v>
      </c>
      <c r="E35" s="8">
        <v>9654.2000000000007</v>
      </c>
      <c r="F35" s="8">
        <v>2172.6999999999998</v>
      </c>
      <c r="G35" s="8">
        <v>7825.6</v>
      </c>
      <c r="H35" s="8">
        <v>7825.6</v>
      </c>
      <c r="I35" s="8">
        <v>7825.6</v>
      </c>
      <c r="J35" s="8">
        <v>7825.6</v>
      </c>
      <c r="K35" s="108"/>
      <c r="L35" s="108"/>
    </row>
    <row r="36" spans="2:12" ht="15.75" x14ac:dyDescent="0.25">
      <c r="B36" s="233" t="s">
        <v>392</v>
      </c>
      <c r="C36" s="234" t="s">
        <v>8</v>
      </c>
      <c r="D36" s="110" t="s">
        <v>5</v>
      </c>
      <c r="E36" s="8"/>
      <c r="F36" s="8"/>
      <c r="G36" s="8"/>
      <c r="H36" s="8"/>
      <c r="I36" s="8"/>
      <c r="J36" s="8"/>
      <c r="K36" s="108"/>
      <c r="L36" s="108"/>
    </row>
    <row r="37" spans="2:12" ht="15.75" x14ac:dyDescent="0.25">
      <c r="B37" s="233" t="s">
        <v>392</v>
      </c>
      <c r="C37" s="234" t="s">
        <v>9</v>
      </c>
      <c r="D37" s="30" t="s">
        <v>1</v>
      </c>
      <c r="E37" s="7">
        <v>689033.1</v>
      </c>
      <c r="F37" s="7">
        <v>1012847.7</v>
      </c>
      <c r="G37" s="7">
        <v>1650814.2</v>
      </c>
      <c r="H37" s="7">
        <v>3029557.7</v>
      </c>
      <c r="I37" s="7">
        <v>1884894.2</v>
      </c>
      <c r="J37" s="7">
        <v>2693433.7</v>
      </c>
      <c r="K37" s="108"/>
      <c r="L37" s="108"/>
    </row>
    <row r="38" spans="2:12" ht="15.75" x14ac:dyDescent="0.25">
      <c r="B38" s="233" t="s">
        <v>392</v>
      </c>
      <c r="C38" s="234" t="s">
        <v>9</v>
      </c>
      <c r="D38" s="110" t="s">
        <v>2</v>
      </c>
      <c r="E38" s="8">
        <v>676950.29999999993</v>
      </c>
      <c r="F38" s="8">
        <v>1012847.7</v>
      </c>
      <c r="G38" s="8">
        <v>1650814.2</v>
      </c>
      <c r="H38" s="8">
        <v>2102266.7000000002</v>
      </c>
      <c r="I38" s="8">
        <v>643469.19999999995</v>
      </c>
      <c r="J38" s="8">
        <v>920000</v>
      </c>
      <c r="K38" s="108"/>
      <c r="L38" s="108"/>
    </row>
    <row r="39" spans="2:12" ht="15.75" x14ac:dyDescent="0.25">
      <c r="B39" s="233" t="s">
        <v>392</v>
      </c>
      <c r="C39" s="234" t="s">
        <v>9</v>
      </c>
      <c r="D39" s="110" t="s">
        <v>3</v>
      </c>
      <c r="E39" s="8">
        <v>12082.8</v>
      </c>
      <c r="F39" s="8">
        <v>0</v>
      </c>
      <c r="G39" s="8">
        <v>0</v>
      </c>
      <c r="H39" s="8">
        <v>927291</v>
      </c>
      <c r="I39" s="8">
        <v>1241425</v>
      </c>
      <c r="J39" s="8">
        <v>1773433.7</v>
      </c>
      <c r="K39" s="108"/>
      <c r="L39" s="108"/>
    </row>
    <row r="40" spans="2:12" ht="15.75" x14ac:dyDescent="0.25">
      <c r="B40" s="233" t="s">
        <v>392</v>
      </c>
      <c r="C40" s="234" t="s">
        <v>9</v>
      </c>
      <c r="D40" s="110" t="s">
        <v>4</v>
      </c>
      <c r="E40" s="8"/>
      <c r="F40" s="8"/>
      <c r="G40" s="8"/>
      <c r="H40" s="8"/>
      <c r="I40" s="8"/>
      <c r="J40" s="8"/>
      <c r="K40" s="108"/>
      <c r="L40" s="108"/>
    </row>
    <row r="41" spans="2:12" ht="15.75" x14ac:dyDescent="0.25">
      <c r="B41" s="233" t="s">
        <v>392</v>
      </c>
      <c r="C41" s="234" t="s">
        <v>9</v>
      </c>
      <c r="D41" s="110" t="s">
        <v>5</v>
      </c>
      <c r="E41" s="8"/>
      <c r="F41" s="8"/>
      <c r="G41" s="8"/>
      <c r="H41" s="8"/>
      <c r="I41" s="8"/>
      <c r="J41" s="8"/>
      <c r="K41" s="108"/>
      <c r="L41" s="108"/>
    </row>
    <row r="42" spans="2:12" ht="15.75" x14ac:dyDescent="0.25">
      <c r="B42" s="238" t="s">
        <v>161</v>
      </c>
      <c r="C42" s="241" t="s">
        <v>0</v>
      </c>
      <c r="D42" s="29" t="s">
        <v>1</v>
      </c>
      <c r="E42" s="7">
        <v>11176978.67</v>
      </c>
      <c r="F42" s="7">
        <v>12133888.800000001</v>
      </c>
      <c r="G42" s="7">
        <v>9887153.9999999981</v>
      </c>
      <c r="H42" s="7">
        <v>9533661.5999999996</v>
      </c>
      <c r="I42" s="7">
        <v>9177570</v>
      </c>
      <c r="J42" s="7">
        <v>7865537.5000000009</v>
      </c>
      <c r="K42" s="108"/>
      <c r="L42" s="108"/>
    </row>
    <row r="43" spans="2:12" ht="15.75" x14ac:dyDescent="0.25">
      <c r="B43" s="239"/>
      <c r="C43" s="234" t="s">
        <v>0</v>
      </c>
      <c r="D43" s="110" t="s">
        <v>2</v>
      </c>
      <c r="E43" s="8">
        <v>9520420.870000001</v>
      </c>
      <c r="F43" s="8">
        <v>10117982.300000001</v>
      </c>
      <c r="G43" s="8">
        <v>8280435.8999999994</v>
      </c>
      <c r="H43" s="8">
        <v>7930747.5</v>
      </c>
      <c r="I43" s="8">
        <v>7592397.2000000002</v>
      </c>
      <c r="J43" s="8">
        <v>7592397.2000000011</v>
      </c>
      <c r="K43" s="108"/>
      <c r="L43" s="108"/>
    </row>
    <row r="44" spans="2:12" ht="15.75" x14ac:dyDescent="0.25">
      <c r="B44" s="239"/>
      <c r="C44" s="234" t="s">
        <v>0</v>
      </c>
      <c r="D44" s="110" t="s">
        <v>3</v>
      </c>
      <c r="E44" s="8">
        <v>1642124.6</v>
      </c>
      <c r="F44" s="8">
        <v>2005277.8</v>
      </c>
      <c r="G44" s="8">
        <v>1588597.5</v>
      </c>
      <c r="H44" s="8">
        <v>1595088.5</v>
      </c>
      <c r="I44" s="8">
        <v>1577347.2</v>
      </c>
      <c r="J44" s="8">
        <v>265314.7</v>
      </c>
      <c r="K44" s="108"/>
      <c r="L44" s="108"/>
    </row>
    <row r="45" spans="2:12" ht="15.75" x14ac:dyDescent="0.25">
      <c r="B45" s="239"/>
      <c r="C45" s="234" t="s">
        <v>0</v>
      </c>
      <c r="D45" s="110" t="s">
        <v>4</v>
      </c>
      <c r="E45" s="8">
        <v>9654.2000000000007</v>
      </c>
      <c r="F45" s="8">
        <v>2172.6999999999998</v>
      </c>
      <c r="G45" s="8">
        <v>7825.6</v>
      </c>
      <c r="H45" s="8">
        <v>7825.6</v>
      </c>
      <c r="I45" s="8">
        <v>7825.6</v>
      </c>
      <c r="J45" s="8">
        <v>7825.6</v>
      </c>
      <c r="K45" s="108"/>
      <c r="L45" s="108"/>
    </row>
    <row r="46" spans="2:12" ht="15.75" x14ac:dyDescent="0.25">
      <c r="B46" s="239"/>
      <c r="C46" s="234" t="s">
        <v>0</v>
      </c>
      <c r="D46" s="110" t="s">
        <v>5</v>
      </c>
      <c r="E46" s="8">
        <v>4779</v>
      </c>
      <c r="F46" s="8">
        <v>8456</v>
      </c>
      <c r="G46" s="8">
        <v>10295</v>
      </c>
      <c r="H46" s="8">
        <v>0</v>
      </c>
      <c r="I46" s="8">
        <v>0</v>
      </c>
      <c r="J46" s="8">
        <v>0</v>
      </c>
      <c r="K46" s="108"/>
      <c r="L46" s="108"/>
    </row>
    <row r="47" spans="2:12" ht="15.75" x14ac:dyDescent="0.25">
      <c r="B47" s="239"/>
      <c r="C47" s="234" t="s">
        <v>7</v>
      </c>
      <c r="D47" s="30" t="s">
        <v>1</v>
      </c>
      <c r="E47" s="7">
        <v>11163922.07</v>
      </c>
      <c r="F47" s="7">
        <v>12128210.000000002</v>
      </c>
      <c r="G47" s="7">
        <v>9872218.3000000007</v>
      </c>
      <c r="H47" s="7">
        <v>9523114.0999999996</v>
      </c>
      <c r="I47" s="7">
        <v>9167022.5</v>
      </c>
      <c r="J47" s="7">
        <v>7854990.0000000009</v>
      </c>
      <c r="K47" s="108"/>
      <c r="L47" s="108"/>
    </row>
    <row r="48" spans="2:12" ht="15.75" x14ac:dyDescent="0.25">
      <c r="B48" s="239"/>
      <c r="C48" s="234" t="s">
        <v>7</v>
      </c>
      <c r="D48" s="110" t="s">
        <v>2</v>
      </c>
      <c r="E48" s="8">
        <v>9517018.4700000007</v>
      </c>
      <c r="F48" s="8">
        <v>10114476.200000001</v>
      </c>
      <c r="G48" s="8">
        <v>8273325.7999999998</v>
      </c>
      <c r="H48" s="8">
        <v>7928025.5999999996</v>
      </c>
      <c r="I48" s="8">
        <v>7589675.2999999998</v>
      </c>
      <c r="J48" s="8">
        <v>7589675.3000000007</v>
      </c>
      <c r="K48" s="108"/>
      <c r="L48" s="108"/>
    </row>
    <row r="49" spans="2:12" ht="15.75" x14ac:dyDescent="0.25">
      <c r="B49" s="239"/>
      <c r="C49" s="234" t="s">
        <v>7</v>
      </c>
      <c r="D49" s="110" t="s">
        <v>3</v>
      </c>
      <c r="E49" s="8">
        <v>1642124.6</v>
      </c>
      <c r="F49" s="8">
        <v>2005277.8</v>
      </c>
      <c r="G49" s="8">
        <v>1588597.5</v>
      </c>
      <c r="H49" s="8">
        <v>1595088.5</v>
      </c>
      <c r="I49" s="8">
        <v>1577347.2</v>
      </c>
      <c r="J49" s="8">
        <v>265314.7</v>
      </c>
      <c r="K49" s="108"/>
      <c r="L49" s="108"/>
    </row>
    <row r="50" spans="2:12" ht="15.75" x14ac:dyDescent="0.25">
      <c r="B50" s="239"/>
      <c r="C50" s="234" t="s">
        <v>7</v>
      </c>
      <c r="D50" s="110" t="s">
        <v>4</v>
      </c>
      <c r="E50" s="8"/>
      <c r="F50" s="8"/>
      <c r="G50" s="8"/>
      <c r="H50" s="8"/>
      <c r="I50" s="8"/>
      <c r="J50" s="8"/>
      <c r="K50" s="108"/>
      <c r="L50" s="108"/>
    </row>
    <row r="51" spans="2:12" ht="15.75" x14ac:dyDescent="0.25">
      <c r="B51" s="239"/>
      <c r="C51" s="234" t="s">
        <v>7</v>
      </c>
      <c r="D51" s="110" t="s">
        <v>5</v>
      </c>
      <c r="E51" s="8">
        <v>4779</v>
      </c>
      <c r="F51" s="8">
        <v>8456</v>
      </c>
      <c r="G51" s="8">
        <v>10295</v>
      </c>
      <c r="H51" s="8">
        <v>0</v>
      </c>
      <c r="I51" s="8">
        <v>0</v>
      </c>
      <c r="J51" s="8">
        <v>0</v>
      </c>
      <c r="K51" s="108"/>
      <c r="L51" s="108"/>
    </row>
    <row r="52" spans="2:12" ht="15.75" x14ac:dyDescent="0.25">
      <c r="B52" s="239"/>
      <c r="C52" s="234" t="s">
        <v>8</v>
      </c>
      <c r="D52" s="30" t="s">
        <v>1</v>
      </c>
      <c r="E52" s="7">
        <v>13056.6</v>
      </c>
      <c r="F52" s="7">
        <v>5678.7999999999993</v>
      </c>
      <c r="G52" s="7">
        <v>14935.7</v>
      </c>
      <c r="H52" s="7">
        <v>10547.5</v>
      </c>
      <c r="I52" s="7">
        <v>10547.5</v>
      </c>
      <c r="J52" s="7">
        <v>10547.5</v>
      </c>
      <c r="K52" s="108"/>
      <c r="L52" s="108"/>
    </row>
    <row r="53" spans="2:12" ht="15.75" x14ac:dyDescent="0.25">
      <c r="B53" s="239"/>
      <c r="C53" s="234" t="s">
        <v>8</v>
      </c>
      <c r="D53" s="110" t="s">
        <v>2</v>
      </c>
      <c r="E53" s="8">
        <v>3402.4</v>
      </c>
      <c r="F53" s="8">
        <v>3506.1</v>
      </c>
      <c r="G53" s="8">
        <v>7110.1</v>
      </c>
      <c r="H53" s="8">
        <v>2721.9</v>
      </c>
      <c r="I53" s="8">
        <v>2721.9</v>
      </c>
      <c r="J53" s="8">
        <v>2721.9</v>
      </c>
      <c r="K53" s="108"/>
      <c r="L53" s="108"/>
    </row>
    <row r="54" spans="2:12" ht="15.75" x14ac:dyDescent="0.25">
      <c r="B54" s="239"/>
      <c r="C54" s="234" t="s">
        <v>8</v>
      </c>
      <c r="D54" s="110" t="s">
        <v>3</v>
      </c>
      <c r="E54" s="8"/>
      <c r="F54" s="8"/>
      <c r="G54" s="8"/>
      <c r="H54" s="8"/>
      <c r="I54" s="8"/>
      <c r="J54" s="8"/>
      <c r="K54" s="108"/>
      <c r="L54" s="108"/>
    </row>
    <row r="55" spans="2:12" ht="15.75" x14ac:dyDescent="0.25">
      <c r="B55" s="239"/>
      <c r="C55" s="234" t="s">
        <v>8</v>
      </c>
      <c r="D55" s="110" t="s">
        <v>4</v>
      </c>
      <c r="E55" s="8">
        <v>9654.2000000000007</v>
      </c>
      <c r="F55" s="8">
        <v>2172.6999999999998</v>
      </c>
      <c r="G55" s="8">
        <v>7825.6</v>
      </c>
      <c r="H55" s="8">
        <v>7825.6</v>
      </c>
      <c r="I55" s="8">
        <v>7825.6</v>
      </c>
      <c r="J55" s="8">
        <v>7825.6</v>
      </c>
      <c r="K55" s="108"/>
      <c r="L55" s="108"/>
    </row>
    <row r="56" spans="2:12" ht="15.75" x14ac:dyDescent="0.25">
      <c r="B56" s="240"/>
      <c r="C56" s="234" t="s">
        <v>8</v>
      </c>
      <c r="D56" s="110" t="s">
        <v>5</v>
      </c>
      <c r="E56" s="8"/>
      <c r="F56" s="8"/>
      <c r="G56" s="8"/>
      <c r="H56" s="8"/>
      <c r="I56" s="8"/>
      <c r="J56" s="8"/>
      <c r="K56" s="108"/>
      <c r="L56" s="108"/>
    </row>
    <row r="57" spans="2:12" ht="15.75" x14ac:dyDescent="0.25">
      <c r="B57" s="233" t="s">
        <v>163</v>
      </c>
      <c r="C57" s="234" t="s">
        <v>7</v>
      </c>
      <c r="D57" s="30" t="s">
        <v>1</v>
      </c>
      <c r="E57" s="7">
        <v>188209.1</v>
      </c>
      <c r="F57" s="7">
        <v>186535.4</v>
      </c>
      <c r="G57" s="7">
        <v>158577.79999999999</v>
      </c>
      <c r="H57" s="7">
        <v>157822.09999999998</v>
      </c>
      <c r="I57" s="7">
        <v>157066.30000000002</v>
      </c>
      <c r="J57" s="7">
        <v>152125.20000000001</v>
      </c>
      <c r="K57" s="108"/>
      <c r="L57" s="108"/>
    </row>
    <row r="58" spans="2:12" ht="15.75" x14ac:dyDescent="0.25">
      <c r="B58" s="233" t="s">
        <v>10</v>
      </c>
      <c r="C58" s="234" t="s">
        <v>7</v>
      </c>
      <c r="D58" s="110" t="s">
        <v>2</v>
      </c>
      <c r="E58" s="8">
        <v>182813.7</v>
      </c>
      <c r="F58" s="8">
        <v>181049</v>
      </c>
      <c r="G58" s="8">
        <v>153636.69999999998</v>
      </c>
      <c r="H58" s="8">
        <v>152880.99999999997</v>
      </c>
      <c r="I58" s="8">
        <v>152125.20000000001</v>
      </c>
      <c r="J58" s="8">
        <v>152125.20000000001</v>
      </c>
      <c r="K58" s="108"/>
      <c r="L58" s="108"/>
    </row>
    <row r="59" spans="2:12" ht="15.75" x14ac:dyDescent="0.25">
      <c r="B59" s="233" t="s">
        <v>10</v>
      </c>
      <c r="C59" s="234" t="s">
        <v>7</v>
      </c>
      <c r="D59" s="110" t="s">
        <v>3</v>
      </c>
      <c r="E59" s="8">
        <v>5395.4</v>
      </c>
      <c r="F59" s="8">
        <v>5486.4</v>
      </c>
      <c r="G59" s="8">
        <v>4941.1000000000004</v>
      </c>
      <c r="H59" s="8">
        <v>4941.1000000000004</v>
      </c>
      <c r="I59" s="8">
        <v>4941.1000000000004</v>
      </c>
      <c r="J59" s="8">
        <v>0</v>
      </c>
      <c r="K59" s="108"/>
      <c r="L59" s="108"/>
    </row>
    <row r="60" spans="2:12" ht="15.75" x14ac:dyDescent="0.25">
      <c r="B60" s="233" t="s">
        <v>10</v>
      </c>
      <c r="C60" s="234" t="s">
        <v>7</v>
      </c>
      <c r="D60" s="110" t="s">
        <v>4</v>
      </c>
      <c r="E60" s="8"/>
      <c r="F60" s="8"/>
      <c r="G60" s="7">
        <v>0</v>
      </c>
      <c r="H60" s="7">
        <v>0</v>
      </c>
      <c r="I60" s="7">
        <v>0</v>
      </c>
      <c r="J60" s="7">
        <v>0</v>
      </c>
      <c r="K60" s="108"/>
      <c r="L60" s="108"/>
    </row>
    <row r="61" spans="2:12" ht="15.75" x14ac:dyDescent="0.25">
      <c r="B61" s="233" t="s">
        <v>10</v>
      </c>
      <c r="C61" s="234" t="s">
        <v>7</v>
      </c>
      <c r="D61" s="110" t="s">
        <v>5</v>
      </c>
      <c r="E61" s="8"/>
      <c r="F61" s="8"/>
      <c r="G61" s="7">
        <v>0</v>
      </c>
      <c r="H61" s="7">
        <v>0</v>
      </c>
      <c r="I61" s="7">
        <v>0</v>
      </c>
      <c r="J61" s="7">
        <v>0</v>
      </c>
      <c r="K61" s="108"/>
      <c r="L61" s="108"/>
    </row>
    <row r="62" spans="2:12" ht="15.75" x14ac:dyDescent="0.25">
      <c r="B62" s="233" t="s">
        <v>570</v>
      </c>
      <c r="C62" s="234" t="s">
        <v>7</v>
      </c>
      <c r="D62" s="30" t="s">
        <v>1</v>
      </c>
      <c r="E62" s="7">
        <v>165633.30000000002</v>
      </c>
      <c r="F62" s="7">
        <v>165633.29999999999</v>
      </c>
      <c r="G62" s="7">
        <v>140788.29999999999</v>
      </c>
      <c r="H62" s="7">
        <v>140788.29999999999</v>
      </c>
      <c r="I62" s="7">
        <v>140788.29999999999</v>
      </c>
      <c r="J62" s="7">
        <v>140788.29999999999</v>
      </c>
      <c r="K62" s="108"/>
      <c r="L62" s="108"/>
    </row>
    <row r="63" spans="2:12" ht="15.75" x14ac:dyDescent="0.25">
      <c r="B63" s="233" t="s">
        <v>11</v>
      </c>
      <c r="C63" s="234" t="s">
        <v>7</v>
      </c>
      <c r="D63" s="110" t="s">
        <v>2</v>
      </c>
      <c r="E63" s="8">
        <v>165633.30000000002</v>
      </c>
      <c r="F63" s="8">
        <v>165633.29999999999</v>
      </c>
      <c r="G63" s="8">
        <v>140788.29999999999</v>
      </c>
      <c r="H63" s="8">
        <v>140788.29999999999</v>
      </c>
      <c r="I63" s="8">
        <v>140788.29999999999</v>
      </c>
      <c r="J63" s="8">
        <v>140788.29999999999</v>
      </c>
      <c r="K63" s="108"/>
      <c r="L63" s="108"/>
    </row>
    <row r="64" spans="2:12" ht="15.75" x14ac:dyDescent="0.25">
      <c r="B64" s="233" t="s">
        <v>11</v>
      </c>
      <c r="C64" s="234" t="s">
        <v>7</v>
      </c>
      <c r="D64" s="110" t="s">
        <v>3</v>
      </c>
      <c r="E64" s="8"/>
      <c r="F64" s="8"/>
      <c r="G64" s="7">
        <v>0</v>
      </c>
      <c r="H64" s="7">
        <v>0</v>
      </c>
      <c r="I64" s="7">
        <v>0</v>
      </c>
      <c r="J64" s="7">
        <v>0</v>
      </c>
      <c r="K64" s="108"/>
      <c r="L64" s="108"/>
    </row>
    <row r="65" spans="2:12" ht="15.75" x14ac:dyDescent="0.25">
      <c r="B65" s="233" t="s">
        <v>11</v>
      </c>
      <c r="C65" s="234" t="s">
        <v>7</v>
      </c>
      <c r="D65" s="110" t="s">
        <v>4</v>
      </c>
      <c r="E65" s="8"/>
      <c r="F65" s="8"/>
      <c r="G65" s="7">
        <v>0</v>
      </c>
      <c r="H65" s="7">
        <v>0</v>
      </c>
      <c r="I65" s="7">
        <v>0</v>
      </c>
      <c r="J65" s="7">
        <v>0</v>
      </c>
      <c r="K65" s="108"/>
      <c r="L65" s="108"/>
    </row>
    <row r="66" spans="2:12" ht="15.75" x14ac:dyDescent="0.25">
      <c r="B66" s="233" t="s">
        <v>11</v>
      </c>
      <c r="C66" s="234" t="s">
        <v>7</v>
      </c>
      <c r="D66" s="110" t="s">
        <v>5</v>
      </c>
      <c r="E66" s="8"/>
      <c r="F66" s="8"/>
      <c r="G66" s="7">
        <v>0</v>
      </c>
      <c r="H66" s="7">
        <v>0</v>
      </c>
      <c r="I66" s="7">
        <v>0</v>
      </c>
      <c r="J66" s="7">
        <v>0</v>
      </c>
      <c r="K66" s="108"/>
      <c r="L66" s="108"/>
    </row>
    <row r="67" spans="2:12" ht="15.75" x14ac:dyDescent="0.25">
      <c r="B67" s="233" t="s">
        <v>464</v>
      </c>
      <c r="C67" s="234" t="s">
        <v>7</v>
      </c>
      <c r="D67" s="30" t="s">
        <v>1</v>
      </c>
      <c r="E67" s="7">
        <v>9778.9</v>
      </c>
      <c r="F67" s="7">
        <v>9869.9</v>
      </c>
      <c r="G67" s="7">
        <v>8667.1</v>
      </c>
      <c r="H67" s="7">
        <v>8448</v>
      </c>
      <c r="I67" s="7">
        <v>8228.7999999999993</v>
      </c>
      <c r="J67" s="7">
        <v>3287.7</v>
      </c>
      <c r="K67" s="108"/>
      <c r="L67" s="108"/>
    </row>
    <row r="68" spans="2:12" ht="15.75" x14ac:dyDescent="0.25">
      <c r="B68" s="233" t="s">
        <v>12</v>
      </c>
      <c r="C68" s="234" t="s">
        <v>7</v>
      </c>
      <c r="D68" s="110" t="s">
        <v>2</v>
      </c>
      <c r="E68" s="8">
        <v>4383.5</v>
      </c>
      <c r="F68" s="8">
        <v>4383.5</v>
      </c>
      <c r="G68" s="8">
        <v>3726</v>
      </c>
      <c r="H68" s="8">
        <v>3506.9</v>
      </c>
      <c r="I68" s="8">
        <v>3287.7</v>
      </c>
      <c r="J68" s="8">
        <v>3287.7</v>
      </c>
      <c r="K68" s="108"/>
      <c r="L68" s="108"/>
    </row>
    <row r="69" spans="2:12" ht="15.75" x14ac:dyDescent="0.25">
      <c r="B69" s="233" t="s">
        <v>12</v>
      </c>
      <c r="C69" s="234" t="s">
        <v>7</v>
      </c>
      <c r="D69" s="110" t="s">
        <v>3</v>
      </c>
      <c r="E69" s="8">
        <v>5395.4</v>
      </c>
      <c r="F69" s="8">
        <v>5486.4</v>
      </c>
      <c r="G69" s="8">
        <v>4941.1000000000004</v>
      </c>
      <c r="H69" s="8">
        <v>4941.1000000000004</v>
      </c>
      <c r="I69" s="8">
        <v>4941.1000000000004</v>
      </c>
      <c r="J69" s="8">
        <v>0</v>
      </c>
      <c r="K69" s="108"/>
      <c r="L69" s="108"/>
    </row>
    <row r="70" spans="2:12" ht="15.75" x14ac:dyDescent="0.25">
      <c r="B70" s="233" t="s">
        <v>12</v>
      </c>
      <c r="C70" s="234" t="s">
        <v>7</v>
      </c>
      <c r="D70" s="110" t="s">
        <v>4</v>
      </c>
      <c r="E70" s="8"/>
      <c r="F70" s="8"/>
      <c r="G70" s="7">
        <v>0</v>
      </c>
      <c r="H70" s="7">
        <v>0</v>
      </c>
      <c r="I70" s="7">
        <v>0</v>
      </c>
      <c r="J70" s="7">
        <v>0</v>
      </c>
      <c r="K70" s="108"/>
      <c r="L70" s="108"/>
    </row>
    <row r="71" spans="2:12" ht="15.75" x14ac:dyDescent="0.25">
      <c r="B71" s="233" t="s">
        <v>12</v>
      </c>
      <c r="C71" s="234" t="s">
        <v>7</v>
      </c>
      <c r="D71" s="110" t="s">
        <v>5</v>
      </c>
      <c r="E71" s="8"/>
      <c r="F71" s="8"/>
      <c r="G71" s="7">
        <v>0</v>
      </c>
      <c r="H71" s="7">
        <v>0</v>
      </c>
      <c r="I71" s="7">
        <v>0</v>
      </c>
      <c r="J71" s="7">
        <v>0</v>
      </c>
      <c r="K71" s="108"/>
      <c r="L71" s="108"/>
    </row>
    <row r="72" spans="2:12" ht="15.75" x14ac:dyDescent="0.25">
      <c r="B72" s="233" t="s">
        <v>571</v>
      </c>
      <c r="C72" s="234" t="s">
        <v>7</v>
      </c>
      <c r="D72" s="30" t="s">
        <v>1</v>
      </c>
      <c r="E72" s="7">
        <v>12796.900000000001</v>
      </c>
      <c r="F72" s="7">
        <v>11032.2</v>
      </c>
      <c r="G72" s="7">
        <v>9122.4</v>
      </c>
      <c r="H72" s="7">
        <v>8585.7999999999993</v>
      </c>
      <c r="I72" s="7">
        <v>8049.2</v>
      </c>
      <c r="J72" s="7">
        <v>8049.2</v>
      </c>
      <c r="K72" s="108"/>
      <c r="L72" s="108"/>
    </row>
    <row r="73" spans="2:12" ht="15.75" x14ac:dyDescent="0.25">
      <c r="B73" s="233" t="s">
        <v>13</v>
      </c>
      <c r="C73" s="234" t="s">
        <v>7</v>
      </c>
      <c r="D73" s="110" t="s">
        <v>2</v>
      </c>
      <c r="E73" s="8">
        <v>12796.900000000001</v>
      </c>
      <c r="F73" s="8">
        <v>11032.2</v>
      </c>
      <c r="G73" s="8">
        <v>9122.4</v>
      </c>
      <c r="H73" s="8">
        <v>8585.7999999999993</v>
      </c>
      <c r="I73" s="8">
        <v>8049.2</v>
      </c>
      <c r="J73" s="8">
        <v>8049.2</v>
      </c>
      <c r="K73" s="108"/>
      <c r="L73" s="108"/>
    </row>
    <row r="74" spans="2:12" ht="15.75" x14ac:dyDescent="0.25">
      <c r="B74" s="233" t="s">
        <v>13</v>
      </c>
      <c r="C74" s="234" t="s">
        <v>7</v>
      </c>
      <c r="D74" s="110" t="s">
        <v>3</v>
      </c>
      <c r="E74" s="8"/>
      <c r="F74" s="8"/>
      <c r="G74" s="7">
        <v>0</v>
      </c>
      <c r="H74" s="7">
        <v>0</v>
      </c>
      <c r="I74" s="7">
        <v>0</v>
      </c>
      <c r="J74" s="7">
        <v>0</v>
      </c>
      <c r="K74" s="108"/>
      <c r="L74" s="108"/>
    </row>
    <row r="75" spans="2:12" ht="15.75" x14ac:dyDescent="0.25">
      <c r="B75" s="233" t="s">
        <v>13</v>
      </c>
      <c r="C75" s="234" t="s">
        <v>7</v>
      </c>
      <c r="D75" s="110" t="s">
        <v>4</v>
      </c>
      <c r="E75" s="8"/>
      <c r="F75" s="8"/>
      <c r="G75" s="7">
        <v>0</v>
      </c>
      <c r="H75" s="7">
        <v>0</v>
      </c>
      <c r="I75" s="7">
        <v>0</v>
      </c>
      <c r="J75" s="7">
        <v>0</v>
      </c>
      <c r="K75" s="108"/>
      <c r="L75" s="108"/>
    </row>
    <row r="76" spans="2:12" ht="15.75" x14ac:dyDescent="0.25">
      <c r="B76" s="233" t="s">
        <v>13</v>
      </c>
      <c r="C76" s="234" t="s">
        <v>7</v>
      </c>
      <c r="D76" s="110" t="s">
        <v>5</v>
      </c>
      <c r="E76" s="8"/>
      <c r="F76" s="8"/>
      <c r="G76" s="7">
        <v>0</v>
      </c>
      <c r="H76" s="7">
        <v>0</v>
      </c>
      <c r="I76" s="7">
        <v>0</v>
      </c>
      <c r="J76" s="7">
        <v>0</v>
      </c>
      <c r="K76" s="108"/>
      <c r="L76" s="108"/>
    </row>
    <row r="77" spans="2:12" ht="15.75" x14ac:dyDescent="0.25">
      <c r="B77" s="233" t="s">
        <v>266</v>
      </c>
      <c r="C77" s="234" t="s">
        <v>7</v>
      </c>
      <c r="D77" s="30" t="s">
        <v>1</v>
      </c>
      <c r="E77" s="7">
        <v>800</v>
      </c>
      <c r="F77" s="7">
        <v>800</v>
      </c>
      <c r="G77" s="7">
        <v>680</v>
      </c>
      <c r="H77" s="7">
        <v>640</v>
      </c>
      <c r="I77" s="7">
        <v>600</v>
      </c>
      <c r="J77" s="7">
        <v>600</v>
      </c>
      <c r="K77" s="108"/>
      <c r="L77" s="108"/>
    </row>
    <row r="78" spans="2:12" ht="15.75" x14ac:dyDescent="0.25">
      <c r="B78" s="233" t="s">
        <v>10</v>
      </c>
      <c r="C78" s="234" t="s">
        <v>7</v>
      </c>
      <c r="D78" s="110" t="s">
        <v>2</v>
      </c>
      <c r="E78" s="8">
        <v>800</v>
      </c>
      <c r="F78" s="8">
        <v>800</v>
      </c>
      <c r="G78" s="8">
        <v>680</v>
      </c>
      <c r="H78" s="8">
        <v>640</v>
      </c>
      <c r="I78" s="8">
        <v>600</v>
      </c>
      <c r="J78" s="8">
        <v>600</v>
      </c>
      <c r="K78" s="108"/>
      <c r="L78" s="108"/>
    </row>
    <row r="79" spans="2:12" ht="15.75" x14ac:dyDescent="0.25">
      <c r="B79" s="233" t="s">
        <v>10</v>
      </c>
      <c r="C79" s="234" t="s">
        <v>7</v>
      </c>
      <c r="D79" s="110" t="s">
        <v>3</v>
      </c>
      <c r="E79" s="8"/>
      <c r="F79" s="8"/>
      <c r="G79" s="7">
        <v>0</v>
      </c>
      <c r="H79" s="7">
        <v>0</v>
      </c>
      <c r="I79" s="7">
        <v>0</v>
      </c>
      <c r="J79" s="7">
        <v>0</v>
      </c>
      <c r="K79" s="108"/>
      <c r="L79" s="108"/>
    </row>
    <row r="80" spans="2:12" ht="15.75" x14ac:dyDescent="0.25">
      <c r="B80" s="233"/>
      <c r="C80" s="234"/>
      <c r="D80" s="110" t="s">
        <v>4</v>
      </c>
      <c r="E80" s="8"/>
      <c r="F80" s="8"/>
      <c r="G80" s="7">
        <v>0</v>
      </c>
      <c r="H80" s="7">
        <v>0</v>
      </c>
      <c r="I80" s="7">
        <v>0</v>
      </c>
      <c r="J80" s="7">
        <v>0</v>
      </c>
      <c r="K80" s="108"/>
      <c r="L80" s="108"/>
    </row>
    <row r="81" spans="2:12" ht="15.75" x14ac:dyDescent="0.25">
      <c r="B81" s="233" t="s">
        <v>10</v>
      </c>
      <c r="C81" s="234" t="s">
        <v>7</v>
      </c>
      <c r="D81" s="110" t="s">
        <v>5</v>
      </c>
      <c r="E81" s="8"/>
      <c r="F81" s="8"/>
      <c r="G81" s="7">
        <v>0</v>
      </c>
      <c r="H81" s="7">
        <v>0</v>
      </c>
      <c r="I81" s="7">
        <v>0</v>
      </c>
      <c r="J81" s="7">
        <v>0</v>
      </c>
      <c r="K81" s="108"/>
      <c r="L81" s="108"/>
    </row>
    <row r="82" spans="2:12" ht="15.75" x14ac:dyDescent="0.25">
      <c r="B82" s="233" t="s">
        <v>572</v>
      </c>
      <c r="C82" s="234" t="s">
        <v>7</v>
      </c>
      <c r="D82" s="30" t="s">
        <v>1</v>
      </c>
      <c r="E82" s="7">
        <v>800</v>
      </c>
      <c r="F82" s="7">
        <v>800</v>
      </c>
      <c r="G82" s="7">
        <v>680</v>
      </c>
      <c r="H82" s="7">
        <v>640</v>
      </c>
      <c r="I82" s="7">
        <v>600</v>
      </c>
      <c r="J82" s="7">
        <v>600</v>
      </c>
      <c r="K82" s="108"/>
      <c r="L82" s="108"/>
    </row>
    <row r="83" spans="2:12" ht="15.75" x14ac:dyDescent="0.25">
      <c r="B83" s="233" t="s">
        <v>11</v>
      </c>
      <c r="C83" s="234" t="s">
        <v>7</v>
      </c>
      <c r="D83" s="110" t="s">
        <v>2</v>
      </c>
      <c r="E83" s="8">
        <v>800</v>
      </c>
      <c r="F83" s="8">
        <v>800</v>
      </c>
      <c r="G83" s="8">
        <v>680</v>
      </c>
      <c r="H83" s="8">
        <v>640</v>
      </c>
      <c r="I83" s="8">
        <v>600</v>
      </c>
      <c r="J83" s="8">
        <v>600</v>
      </c>
      <c r="K83" s="108"/>
      <c r="L83" s="108"/>
    </row>
    <row r="84" spans="2:12" ht="15.75" x14ac:dyDescent="0.25">
      <c r="B84" s="233" t="s">
        <v>11</v>
      </c>
      <c r="C84" s="234" t="s">
        <v>7</v>
      </c>
      <c r="D84" s="110" t="s">
        <v>3</v>
      </c>
      <c r="E84" s="8"/>
      <c r="F84" s="8"/>
      <c r="G84" s="7">
        <v>0</v>
      </c>
      <c r="H84" s="7">
        <v>0</v>
      </c>
      <c r="I84" s="7">
        <v>0</v>
      </c>
      <c r="J84" s="7">
        <v>0</v>
      </c>
      <c r="K84" s="108"/>
      <c r="L84" s="108"/>
    </row>
    <row r="85" spans="2:12" ht="15.75" x14ac:dyDescent="0.25">
      <c r="B85" s="233"/>
      <c r="C85" s="234"/>
      <c r="D85" s="110" t="s">
        <v>4</v>
      </c>
      <c r="E85" s="8"/>
      <c r="F85" s="8"/>
      <c r="G85" s="7">
        <v>0</v>
      </c>
      <c r="H85" s="7">
        <v>0</v>
      </c>
      <c r="I85" s="7">
        <v>0</v>
      </c>
      <c r="J85" s="7">
        <v>0</v>
      </c>
      <c r="K85" s="108"/>
      <c r="L85" s="108"/>
    </row>
    <row r="86" spans="2:12" ht="15.75" x14ac:dyDescent="0.25">
      <c r="B86" s="233" t="s">
        <v>11</v>
      </c>
      <c r="C86" s="234" t="s">
        <v>7</v>
      </c>
      <c r="D86" s="110" t="s">
        <v>5</v>
      </c>
      <c r="E86" s="8"/>
      <c r="F86" s="8"/>
      <c r="G86" s="7">
        <v>0</v>
      </c>
      <c r="H86" s="7">
        <v>0</v>
      </c>
      <c r="I86" s="7">
        <v>0</v>
      </c>
      <c r="J86" s="7">
        <v>0</v>
      </c>
      <c r="K86" s="108"/>
      <c r="L86" s="108"/>
    </row>
    <row r="87" spans="2:12" ht="15.75" x14ac:dyDescent="0.25">
      <c r="B87" s="233" t="s">
        <v>206</v>
      </c>
      <c r="C87" s="248" t="s">
        <v>7</v>
      </c>
      <c r="D87" s="30" t="s">
        <v>1</v>
      </c>
      <c r="E87" s="7">
        <v>6493081.8999999994</v>
      </c>
      <c r="F87" s="7">
        <v>6775606.1000000006</v>
      </c>
      <c r="G87" s="7">
        <v>5468606.9999999991</v>
      </c>
      <c r="H87" s="7">
        <v>5355134.5999999996</v>
      </c>
      <c r="I87" s="7">
        <v>5092033.3</v>
      </c>
      <c r="J87" s="7">
        <v>4836477.0999999996</v>
      </c>
      <c r="K87" s="108"/>
      <c r="L87" s="108"/>
    </row>
    <row r="88" spans="2:12" ht="15.75" x14ac:dyDescent="0.25">
      <c r="B88" s="233" t="s">
        <v>14</v>
      </c>
      <c r="C88" s="248" t="s">
        <v>7</v>
      </c>
      <c r="D88" s="110" t="s">
        <v>2</v>
      </c>
      <c r="E88" s="8">
        <v>6255912.0999999996</v>
      </c>
      <c r="F88" s="8">
        <v>6452794.9000000004</v>
      </c>
      <c r="G88" s="8">
        <v>5194584.6999999993</v>
      </c>
      <c r="H88" s="8">
        <v>5098268.0999999996</v>
      </c>
      <c r="I88" s="8">
        <v>4836477.0999999996</v>
      </c>
      <c r="J88" s="8">
        <v>4836477.0999999996</v>
      </c>
      <c r="K88" s="108"/>
      <c r="L88" s="108"/>
    </row>
    <row r="89" spans="2:12" ht="15.75" x14ac:dyDescent="0.25">
      <c r="B89" s="233" t="s">
        <v>14</v>
      </c>
      <c r="C89" s="248" t="s">
        <v>7</v>
      </c>
      <c r="D89" s="110" t="s">
        <v>3</v>
      </c>
      <c r="E89" s="8">
        <v>237169.8</v>
      </c>
      <c r="F89" s="8">
        <v>322811.2</v>
      </c>
      <c r="G89" s="8">
        <v>274022.3</v>
      </c>
      <c r="H89" s="8">
        <v>256866.5</v>
      </c>
      <c r="I89" s="8">
        <v>255556.2</v>
      </c>
      <c r="J89" s="8">
        <v>0</v>
      </c>
      <c r="K89" s="108"/>
      <c r="L89" s="108"/>
    </row>
    <row r="90" spans="2:12" ht="15.75" x14ac:dyDescent="0.25">
      <c r="B90" s="233" t="s">
        <v>14</v>
      </c>
      <c r="C90" s="248" t="s">
        <v>7</v>
      </c>
      <c r="D90" s="110" t="s">
        <v>4</v>
      </c>
      <c r="E90" s="8"/>
      <c r="F90" s="8"/>
      <c r="G90" s="7">
        <v>0</v>
      </c>
      <c r="H90" s="7">
        <v>0</v>
      </c>
      <c r="I90" s="7">
        <v>0</v>
      </c>
      <c r="J90" s="7">
        <v>0</v>
      </c>
      <c r="K90" s="108"/>
      <c r="L90" s="108"/>
    </row>
    <row r="91" spans="2:12" ht="15.75" x14ac:dyDescent="0.25">
      <c r="B91" s="233" t="s">
        <v>14</v>
      </c>
      <c r="C91" s="248" t="s">
        <v>7</v>
      </c>
      <c r="D91" s="110" t="s">
        <v>5</v>
      </c>
      <c r="E91" s="8"/>
      <c r="F91" s="8"/>
      <c r="G91" s="7">
        <v>0</v>
      </c>
      <c r="H91" s="7">
        <v>0</v>
      </c>
      <c r="I91" s="7">
        <v>0</v>
      </c>
      <c r="J91" s="7">
        <v>0</v>
      </c>
      <c r="K91" s="108"/>
      <c r="L91" s="108"/>
    </row>
    <row r="92" spans="2:12" ht="15.75" x14ac:dyDescent="0.25">
      <c r="B92" s="233" t="s">
        <v>573</v>
      </c>
      <c r="C92" s="234" t="s">
        <v>7</v>
      </c>
      <c r="D92" s="30" t="s">
        <v>1</v>
      </c>
      <c r="E92" s="7">
        <v>1143679.5999999999</v>
      </c>
      <c r="F92" s="7">
        <v>1283972.2</v>
      </c>
      <c r="G92" s="7">
        <v>1087532.8</v>
      </c>
      <c r="H92" s="7">
        <v>1020116.8</v>
      </c>
      <c r="I92" s="7">
        <v>967922.70000000007</v>
      </c>
      <c r="J92" s="7">
        <v>782912.3</v>
      </c>
      <c r="K92" s="108"/>
      <c r="L92" s="108"/>
    </row>
    <row r="93" spans="2:12" ht="15.75" x14ac:dyDescent="0.25">
      <c r="B93" s="233" t="s">
        <v>15</v>
      </c>
      <c r="C93" s="234" t="s">
        <v>7</v>
      </c>
      <c r="D93" s="110" t="s">
        <v>2</v>
      </c>
      <c r="E93" s="8">
        <v>988143.79999999993</v>
      </c>
      <c r="F93" s="8">
        <v>1043883</v>
      </c>
      <c r="G93" s="8">
        <v>887300.6</v>
      </c>
      <c r="H93" s="8">
        <v>835106.4</v>
      </c>
      <c r="I93" s="8">
        <v>782912.3</v>
      </c>
      <c r="J93" s="8">
        <v>782912.3</v>
      </c>
      <c r="K93" s="108"/>
      <c r="L93" s="108"/>
    </row>
    <row r="94" spans="2:12" ht="15.75" x14ac:dyDescent="0.25">
      <c r="B94" s="233" t="s">
        <v>15</v>
      </c>
      <c r="C94" s="234" t="s">
        <v>7</v>
      </c>
      <c r="D94" s="110" t="s">
        <v>3</v>
      </c>
      <c r="E94" s="8">
        <v>155535.79999999999</v>
      </c>
      <c r="F94" s="8">
        <v>240089.2</v>
      </c>
      <c r="G94" s="8">
        <v>200232.2</v>
      </c>
      <c r="H94" s="8">
        <v>185010.4</v>
      </c>
      <c r="I94" s="8">
        <v>185010.4</v>
      </c>
      <c r="J94" s="8">
        <v>0</v>
      </c>
      <c r="K94" s="108"/>
      <c r="L94" s="108"/>
    </row>
    <row r="95" spans="2:12" ht="15.75" x14ac:dyDescent="0.25">
      <c r="B95" s="233" t="s">
        <v>15</v>
      </c>
      <c r="C95" s="234" t="s">
        <v>7</v>
      </c>
      <c r="D95" s="110" t="s">
        <v>4</v>
      </c>
      <c r="E95" s="8"/>
      <c r="F95" s="8"/>
      <c r="G95" s="7">
        <v>0</v>
      </c>
      <c r="H95" s="7">
        <v>0</v>
      </c>
      <c r="I95" s="7">
        <v>0</v>
      </c>
      <c r="J95" s="7">
        <v>0</v>
      </c>
      <c r="K95" s="108"/>
      <c r="L95" s="108"/>
    </row>
    <row r="96" spans="2:12" ht="15.75" x14ac:dyDescent="0.25">
      <c r="B96" s="233" t="s">
        <v>15</v>
      </c>
      <c r="C96" s="234" t="s">
        <v>7</v>
      </c>
      <c r="D96" s="110" t="s">
        <v>5</v>
      </c>
      <c r="E96" s="8"/>
      <c r="F96" s="8"/>
      <c r="G96" s="7">
        <v>0</v>
      </c>
      <c r="H96" s="7">
        <v>0</v>
      </c>
      <c r="I96" s="7">
        <v>0</v>
      </c>
      <c r="J96" s="7">
        <v>0</v>
      </c>
      <c r="K96" s="108"/>
      <c r="L96" s="108"/>
    </row>
    <row r="97" spans="2:12" ht="15.75" x14ac:dyDescent="0.25">
      <c r="B97" s="233" t="s">
        <v>574</v>
      </c>
      <c r="C97" s="234" t="s">
        <v>7</v>
      </c>
      <c r="D97" s="30" t="s">
        <v>1</v>
      </c>
      <c r="E97" s="7">
        <v>77003.8</v>
      </c>
      <c r="F97" s="7">
        <v>79692.899999999994</v>
      </c>
      <c r="G97" s="7">
        <v>65832.899999999994</v>
      </c>
      <c r="H97" s="7">
        <v>62148.9</v>
      </c>
      <c r="I97" s="7">
        <v>59534.5</v>
      </c>
      <c r="J97" s="7">
        <v>19559.900000000001</v>
      </c>
      <c r="K97" s="108"/>
      <c r="L97" s="108"/>
    </row>
    <row r="98" spans="2:12" ht="15.75" x14ac:dyDescent="0.25">
      <c r="B98" s="233" t="s">
        <v>16</v>
      </c>
      <c r="C98" s="234" t="s">
        <v>7</v>
      </c>
      <c r="D98" s="110" t="s">
        <v>2</v>
      </c>
      <c r="E98" s="8">
        <v>26079.9</v>
      </c>
      <c r="F98" s="8">
        <v>26079.9</v>
      </c>
      <c r="G98" s="8">
        <v>22167.9</v>
      </c>
      <c r="H98" s="8">
        <v>20864</v>
      </c>
      <c r="I98" s="8">
        <v>19559.900000000001</v>
      </c>
      <c r="J98" s="8">
        <v>19559.900000000001</v>
      </c>
      <c r="K98" s="108"/>
      <c r="L98" s="108"/>
    </row>
    <row r="99" spans="2:12" ht="15.75" x14ac:dyDescent="0.25">
      <c r="B99" s="233" t="s">
        <v>16</v>
      </c>
      <c r="C99" s="234" t="s">
        <v>7</v>
      </c>
      <c r="D99" s="110" t="s">
        <v>3</v>
      </c>
      <c r="E99" s="8">
        <v>50923.9</v>
      </c>
      <c r="F99" s="8">
        <v>53613</v>
      </c>
      <c r="G99" s="8">
        <v>43665</v>
      </c>
      <c r="H99" s="8">
        <v>41284.9</v>
      </c>
      <c r="I99" s="8">
        <v>39974.6</v>
      </c>
      <c r="J99" s="8">
        <v>0</v>
      </c>
      <c r="K99" s="108"/>
      <c r="L99" s="108"/>
    </row>
    <row r="100" spans="2:12" ht="15.75" x14ac:dyDescent="0.25">
      <c r="B100" s="233" t="s">
        <v>16</v>
      </c>
      <c r="C100" s="234" t="s">
        <v>7</v>
      </c>
      <c r="D100" s="110" t="s">
        <v>4</v>
      </c>
      <c r="E100" s="8"/>
      <c r="F100" s="8"/>
      <c r="G100" s="7">
        <v>0</v>
      </c>
      <c r="H100" s="7">
        <v>0</v>
      </c>
      <c r="I100" s="7">
        <v>0</v>
      </c>
      <c r="J100" s="7">
        <v>0</v>
      </c>
      <c r="K100" s="108"/>
      <c r="L100" s="108"/>
    </row>
    <row r="101" spans="2:12" ht="15.75" x14ac:dyDescent="0.25">
      <c r="B101" s="233" t="s">
        <v>16</v>
      </c>
      <c r="C101" s="234" t="s">
        <v>7</v>
      </c>
      <c r="D101" s="110" t="s">
        <v>5</v>
      </c>
      <c r="E101" s="8"/>
      <c r="F101" s="8"/>
      <c r="G101" s="7">
        <v>0</v>
      </c>
      <c r="H101" s="7">
        <v>0</v>
      </c>
      <c r="I101" s="7">
        <v>0</v>
      </c>
      <c r="J101" s="7">
        <v>0</v>
      </c>
      <c r="K101" s="108"/>
      <c r="L101" s="108"/>
    </row>
    <row r="102" spans="2:12" ht="15.75" x14ac:dyDescent="0.25">
      <c r="B102" s="233" t="s">
        <v>575</v>
      </c>
      <c r="C102" s="234" t="s">
        <v>7</v>
      </c>
      <c r="D102" s="30" t="s">
        <v>1</v>
      </c>
      <c r="E102" s="7">
        <v>43379.5</v>
      </c>
      <c r="F102" s="7">
        <v>41172.800000000003</v>
      </c>
      <c r="G102" s="7">
        <v>39260.1</v>
      </c>
      <c r="H102" s="7">
        <v>42468.2</v>
      </c>
      <c r="I102" s="7">
        <v>52956.7</v>
      </c>
      <c r="J102" s="7">
        <v>24468.1</v>
      </c>
      <c r="K102" s="108"/>
      <c r="L102" s="108"/>
    </row>
    <row r="103" spans="2:12" ht="15.75" x14ac:dyDescent="0.25">
      <c r="B103" s="233" t="s">
        <v>17</v>
      </c>
      <c r="C103" s="234" t="s">
        <v>7</v>
      </c>
      <c r="D103" s="110" t="s">
        <v>2</v>
      </c>
      <c r="E103" s="8">
        <v>13191.4</v>
      </c>
      <c r="F103" s="8">
        <v>13191.4</v>
      </c>
      <c r="G103" s="8">
        <v>11217.6</v>
      </c>
      <c r="H103" s="8">
        <v>13979.6</v>
      </c>
      <c r="I103" s="8">
        <v>24468.1</v>
      </c>
      <c r="J103" s="8">
        <v>24468.1</v>
      </c>
      <c r="K103" s="108"/>
      <c r="L103" s="108"/>
    </row>
    <row r="104" spans="2:12" ht="15.75" x14ac:dyDescent="0.25">
      <c r="B104" s="233" t="s">
        <v>17</v>
      </c>
      <c r="C104" s="234" t="s">
        <v>7</v>
      </c>
      <c r="D104" s="110" t="s">
        <v>3</v>
      </c>
      <c r="E104" s="8">
        <v>30188.100000000002</v>
      </c>
      <c r="F104" s="8">
        <v>27981.4</v>
      </c>
      <c r="G104" s="8">
        <v>28042.5</v>
      </c>
      <c r="H104" s="8">
        <v>28488.6</v>
      </c>
      <c r="I104" s="8">
        <v>28488.6</v>
      </c>
      <c r="J104" s="8">
        <v>0</v>
      </c>
      <c r="K104" s="108"/>
      <c r="L104" s="108"/>
    </row>
    <row r="105" spans="2:12" ht="15.75" x14ac:dyDescent="0.25">
      <c r="B105" s="233" t="s">
        <v>17</v>
      </c>
      <c r="C105" s="234" t="s">
        <v>7</v>
      </c>
      <c r="D105" s="110" t="s">
        <v>4</v>
      </c>
      <c r="E105" s="8"/>
      <c r="F105" s="8"/>
      <c r="G105" s="7">
        <v>0</v>
      </c>
      <c r="H105" s="7">
        <v>0</v>
      </c>
      <c r="I105" s="7">
        <v>0</v>
      </c>
      <c r="J105" s="7">
        <v>0</v>
      </c>
      <c r="K105" s="108"/>
      <c r="L105" s="108"/>
    </row>
    <row r="106" spans="2:12" ht="15.75" x14ac:dyDescent="0.25">
      <c r="B106" s="233" t="s">
        <v>17</v>
      </c>
      <c r="C106" s="234" t="s">
        <v>7</v>
      </c>
      <c r="D106" s="110" t="s">
        <v>5</v>
      </c>
      <c r="E106" s="8"/>
      <c r="F106" s="8"/>
      <c r="G106" s="7">
        <v>0</v>
      </c>
      <c r="H106" s="7">
        <v>0</v>
      </c>
      <c r="I106" s="7">
        <v>0</v>
      </c>
      <c r="J106" s="7">
        <v>0</v>
      </c>
      <c r="K106" s="108"/>
      <c r="L106" s="108"/>
    </row>
    <row r="107" spans="2:12" ht="15.75" x14ac:dyDescent="0.25">
      <c r="B107" s="233" t="s">
        <v>576</v>
      </c>
      <c r="C107" s="234" t="s">
        <v>7</v>
      </c>
      <c r="D107" s="30" t="s">
        <v>1</v>
      </c>
      <c r="E107" s="7">
        <v>1329.9</v>
      </c>
      <c r="F107" s="7">
        <v>1935.5</v>
      </c>
      <c r="G107" s="7">
        <v>2636.2</v>
      </c>
      <c r="H107" s="7">
        <v>2776.8</v>
      </c>
      <c r="I107" s="7">
        <v>2776.8</v>
      </c>
      <c r="J107" s="7">
        <v>694.2</v>
      </c>
      <c r="K107" s="108"/>
      <c r="L107" s="108"/>
    </row>
    <row r="108" spans="2:12" ht="15.75" x14ac:dyDescent="0.25">
      <c r="B108" s="233" t="s">
        <v>18</v>
      </c>
      <c r="C108" s="234" t="s">
        <v>7</v>
      </c>
      <c r="D108" s="110" t="s">
        <v>2</v>
      </c>
      <c r="E108" s="8">
        <v>807.9</v>
      </c>
      <c r="F108" s="8">
        <v>807.9</v>
      </c>
      <c r="G108" s="8">
        <v>553.6</v>
      </c>
      <c r="H108" s="8">
        <v>694.2</v>
      </c>
      <c r="I108" s="8">
        <v>694.2</v>
      </c>
      <c r="J108" s="8">
        <v>694.2</v>
      </c>
      <c r="K108" s="108"/>
      <c r="L108" s="108"/>
    </row>
    <row r="109" spans="2:12" ht="15.75" x14ac:dyDescent="0.25">
      <c r="B109" s="233" t="s">
        <v>18</v>
      </c>
      <c r="C109" s="234" t="s">
        <v>7</v>
      </c>
      <c r="D109" s="110" t="s">
        <v>3</v>
      </c>
      <c r="E109" s="8">
        <v>522</v>
      </c>
      <c r="F109" s="8">
        <v>1127.5999999999999</v>
      </c>
      <c r="G109" s="8">
        <v>2082.6</v>
      </c>
      <c r="H109" s="8">
        <v>2082.6</v>
      </c>
      <c r="I109" s="8">
        <v>2082.6</v>
      </c>
      <c r="J109" s="8">
        <v>0</v>
      </c>
      <c r="K109" s="108"/>
      <c r="L109" s="108"/>
    </row>
    <row r="110" spans="2:12" ht="15.75" x14ac:dyDescent="0.25">
      <c r="B110" s="233" t="s">
        <v>18</v>
      </c>
      <c r="C110" s="234" t="s">
        <v>7</v>
      </c>
      <c r="D110" s="110" t="s">
        <v>4</v>
      </c>
      <c r="E110" s="8"/>
      <c r="F110" s="8"/>
      <c r="G110" s="7">
        <v>0</v>
      </c>
      <c r="H110" s="7">
        <v>0</v>
      </c>
      <c r="I110" s="7">
        <v>0</v>
      </c>
      <c r="J110" s="7">
        <v>0</v>
      </c>
      <c r="K110" s="108"/>
      <c r="L110" s="108"/>
    </row>
    <row r="111" spans="2:12" ht="15.75" x14ac:dyDescent="0.25">
      <c r="B111" s="233" t="s">
        <v>18</v>
      </c>
      <c r="C111" s="234" t="s">
        <v>7</v>
      </c>
      <c r="D111" s="110" t="s">
        <v>5</v>
      </c>
      <c r="E111" s="8"/>
      <c r="F111" s="8"/>
      <c r="G111" s="7">
        <v>0</v>
      </c>
      <c r="H111" s="7">
        <v>0</v>
      </c>
      <c r="I111" s="7">
        <v>0</v>
      </c>
      <c r="J111" s="7">
        <v>0</v>
      </c>
      <c r="K111" s="108"/>
      <c r="L111" s="108"/>
    </row>
    <row r="112" spans="2:12" ht="15.75" x14ac:dyDescent="0.25">
      <c r="B112" s="233" t="s">
        <v>577</v>
      </c>
      <c r="C112" s="234" t="s">
        <v>7</v>
      </c>
      <c r="D112" s="30" t="s">
        <v>1</v>
      </c>
      <c r="E112" s="7">
        <v>348982</v>
      </c>
      <c r="F112" s="7">
        <v>353278.8</v>
      </c>
      <c r="G112" s="7">
        <v>298589.7</v>
      </c>
      <c r="H112" s="7">
        <v>281025.59999999998</v>
      </c>
      <c r="I112" s="7">
        <v>263461.5</v>
      </c>
      <c r="J112" s="7">
        <v>263461.5</v>
      </c>
      <c r="K112" s="108"/>
      <c r="L112" s="108"/>
    </row>
    <row r="113" spans="2:12" ht="15.75" x14ac:dyDescent="0.25">
      <c r="B113" s="233" t="s">
        <v>19</v>
      </c>
      <c r="C113" s="234" t="s">
        <v>7</v>
      </c>
      <c r="D113" s="110" t="s">
        <v>2</v>
      </c>
      <c r="E113" s="8">
        <v>348982</v>
      </c>
      <c r="F113" s="8">
        <v>353278.8</v>
      </c>
      <c r="G113" s="8">
        <v>298589.7</v>
      </c>
      <c r="H113" s="8">
        <v>281025.59999999998</v>
      </c>
      <c r="I113" s="8">
        <v>263461.5</v>
      </c>
      <c r="J113" s="8">
        <v>263461.5</v>
      </c>
      <c r="K113" s="108"/>
      <c r="L113" s="108"/>
    </row>
    <row r="114" spans="2:12" ht="15.75" x14ac:dyDescent="0.25">
      <c r="B114" s="233" t="s">
        <v>19</v>
      </c>
      <c r="C114" s="234" t="s">
        <v>7</v>
      </c>
      <c r="D114" s="110" t="s">
        <v>3</v>
      </c>
      <c r="E114" s="8"/>
      <c r="F114" s="8"/>
      <c r="G114" s="7">
        <v>0</v>
      </c>
      <c r="H114" s="7">
        <v>0</v>
      </c>
      <c r="I114" s="7">
        <v>0</v>
      </c>
      <c r="J114" s="7">
        <v>0</v>
      </c>
      <c r="K114" s="108"/>
      <c r="L114" s="108"/>
    </row>
    <row r="115" spans="2:12" ht="15.75" x14ac:dyDescent="0.25">
      <c r="B115" s="233" t="s">
        <v>19</v>
      </c>
      <c r="C115" s="234" t="s">
        <v>7</v>
      </c>
      <c r="D115" s="110" t="s">
        <v>4</v>
      </c>
      <c r="E115" s="8"/>
      <c r="F115" s="8"/>
      <c r="G115" s="7">
        <v>0</v>
      </c>
      <c r="H115" s="7">
        <v>0</v>
      </c>
      <c r="I115" s="7">
        <v>0</v>
      </c>
      <c r="J115" s="7">
        <v>0</v>
      </c>
      <c r="K115" s="108"/>
      <c r="L115" s="108"/>
    </row>
    <row r="116" spans="2:12" ht="15.75" x14ac:dyDescent="0.25">
      <c r="B116" s="233" t="s">
        <v>19</v>
      </c>
      <c r="C116" s="234" t="s">
        <v>7</v>
      </c>
      <c r="D116" s="110" t="s">
        <v>5</v>
      </c>
      <c r="E116" s="8"/>
      <c r="F116" s="8"/>
      <c r="G116" s="7">
        <v>0</v>
      </c>
      <c r="H116" s="7">
        <v>0</v>
      </c>
      <c r="I116" s="7">
        <v>0</v>
      </c>
      <c r="J116" s="7">
        <v>0</v>
      </c>
      <c r="K116" s="108"/>
      <c r="L116" s="108"/>
    </row>
    <row r="117" spans="2:12" ht="15.75" x14ac:dyDescent="0.25">
      <c r="B117" s="233" t="s">
        <v>578</v>
      </c>
      <c r="C117" s="234" t="s">
        <v>7</v>
      </c>
      <c r="D117" s="30" t="s">
        <v>1</v>
      </c>
      <c r="E117" s="7">
        <v>937701.2</v>
      </c>
      <c r="F117" s="7">
        <v>946015.3</v>
      </c>
      <c r="G117" s="7">
        <v>802758.4</v>
      </c>
      <c r="H117" s="7">
        <v>755536.7</v>
      </c>
      <c r="I117" s="7">
        <v>708315.3</v>
      </c>
      <c r="J117" s="7">
        <v>708315.3</v>
      </c>
      <c r="K117" s="108"/>
      <c r="L117" s="108"/>
    </row>
    <row r="118" spans="2:12" ht="15.75" x14ac:dyDescent="0.25">
      <c r="B118" s="233" t="s">
        <v>20</v>
      </c>
      <c r="C118" s="234" t="s">
        <v>7</v>
      </c>
      <c r="D118" s="110" t="s">
        <v>2</v>
      </c>
      <c r="E118" s="8">
        <v>937701.2</v>
      </c>
      <c r="F118" s="8">
        <v>946015.3</v>
      </c>
      <c r="G118" s="8">
        <v>802758.4</v>
      </c>
      <c r="H118" s="8">
        <v>755536.7</v>
      </c>
      <c r="I118" s="8">
        <v>708315.3</v>
      </c>
      <c r="J118" s="8">
        <v>708315.3</v>
      </c>
      <c r="K118" s="108"/>
      <c r="L118" s="108"/>
    </row>
    <row r="119" spans="2:12" ht="15.75" x14ac:dyDescent="0.25">
      <c r="B119" s="233" t="s">
        <v>20</v>
      </c>
      <c r="C119" s="234" t="s">
        <v>7</v>
      </c>
      <c r="D119" s="110" t="s">
        <v>3</v>
      </c>
      <c r="E119" s="8"/>
      <c r="F119" s="8"/>
      <c r="G119" s="7">
        <v>0</v>
      </c>
      <c r="H119" s="7">
        <v>0</v>
      </c>
      <c r="I119" s="7">
        <v>0</v>
      </c>
      <c r="J119" s="7">
        <v>0</v>
      </c>
      <c r="K119" s="108"/>
      <c r="L119" s="108"/>
    </row>
    <row r="120" spans="2:12" ht="15.75" x14ac:dyDescent="0.25">
      <c r="B120" s="233" t="s">
        <v>20</v>
      </c>
      <c r="C120" s="234" t="s">
        <v>7</v>
      </c>
      <c r="D120" s="110" t="s">
        <v>4</v>
      </c>
      <c r="E120" s="8"/>
      <c r="F120" s="8"/>
      <c r="G120" s="7">
        <v>0</v>
      </c>
      <c r="H120" s="7">
        <v>0</v>
      </c>
      <c r="I120" s="7">
        <v>0</v>
      </c>
      <c r="J120" s="7">
        <v>0</v>
      </c>
      <c r="K120" s="108"/>
      <c r="L120" s="108"/>
    </row>
    <row r="121" spans="2:12" ht="15.75" x14ac:dyDescent="0.25">
      <c r="B121" s="233" t="s">
        <v>20</v>
      </c>
      <c r="C121" s="234" t="s">
        <v>7</v>
      </c>
      <c r="D121" s="110" t="s">
        <v>5</v>
      </c>
      <c r="E121" s="8"/>
      <c r="F121" s="8"/>
      <c r="G121" s="7">
        <v>0</v>
      </c>
      <c r="H121" s="7">
        <v>0</v>
      </c>
      <c r="I121" s="7">
        <v>0</v>
      </c>
      <c r="J121" s="7">
        <v>0</v>
      </c>
      <c r="K121" s="108"/>
      <c r="L121" s="108"/>
    </row>
    <row r="122" spans="2:12" ht="15.75" x14ac:dyDescent="0.25">
      <c r="B122" s="233" t="s">
        <v>579</v>
      </c>
      <c r="C122" s="234" t="s">
        <v>7</v>
      </c>
      <c r="D122" s="30" t="s">
        <v>1</v>
      </c>
      <c r="E122" s="7">
        <v>59268.5</v>
      </c>
      <c r="F122" s="7">
        <v>60974.400000000001</v>
      </c>
      <c r="G122" s="7">
        <v>48586.2</v>
      </c>
      <c r="H122" s="7">
        <v>46129.2</v>
      </c>
      <c r="I122" s="7">
        <v>43671.7</v>
      </c>
      <c r="J122" s="7">
        <v>43671.7</v>
      </c>
      <c r="K122" s="108"/>
      <c r="L122" s="108"/>
    </row>
    <row r="123" spans="2:12" ht="15.75" x14ac:dyDescent="0.25">
      <c r="B123" s="233" t="s">
        <v>21</v>
      </c>
      <c r="C123" s="234" t="s">
        <v>7</v>
      </c>
      <c r="D123" s="110" t="s">
        <v>2</v>
      </c>
      <c r="E123" s="8">
        <v>59268.5</v>
      </c>
      <c r="F123" s="8">
        <v>60974.400000000001</v>
      </c>
      <c r="G123" s="8">
        <v>48586.2</v>
      </c>
      <c r="H123" s="8">
        <v>46129.2</v>
      </c>
      <c r="I123" s="8">
        <v>43671.7</v>
      </c>
      <c r="J123" s="8">
        <v>43671.7</v>
      </c>
      <c r="K123" s="108"/>
      <c r="L123" s="108"/>
    </row>
    <row r="124" spans="2:12" ht="15.75" x14ac:dyDescent="0.25">
      <c r="B124" s="233" t="s">
        <v>21</v>
      </c>
      <c r="C124" s="234" t="s">
        <v>7</v>
      </c>
      <c r="D124" s="110" t="s">
        <v>3</v>
      </c>
      <c r="E124" s="8"/>
      <c r="F124" s="8"/>
      <c r="G124" s="7">
        <v>0</v>
      </c>
      <c r="H124" s="7">
        <v>0</v>
      </c>
      <c r="I124" s="7">
        <v>0</v>
      </c>
      <c r="J124" s="7">
        <v>0</v>
      </c>
      <c r="K124" s="108"/>
      <c r="L124" s="108"/>
    </row>
    <row r="125" spans="2:12" ht="15.75" x14ac:dyDescent="0.25">
      <c r="B125" s="233" t="s">
        <v>21</v>
      </c>
      <c r="C125" s="234" t="s">
        <v>7</v>
      </c>
      <c r="D125" s="110" t="s">
        <v>4</v>
      </c>
      <c r="E125" s="8"/>
      <c r="F125" s="8"/>
      <c r="G125" s="7">
        <v>0</v>
      </c>
      <c r="H125" s="7">
        <v>0</v>
      </c>
      <c r="I125" s="7">
        <v>0</v>
      </c>
      <c r="J125" s="7">
        <v>0</v>
      </c>
      <c r="K125" s="108"/>
      <c r="L125" s="108"/>
    </row>
    <row r="126" spans="2:12" ht="15.75" x14ac:dyDescent="0.25">
      <c r="B126" s="233" t="s">
        <v>21</v>
      </c>
      <c r="C126" s="234" t="s">
        <v>7</v>
      </c>
      <c r="D126" s="110" t="s">
        <v>5</v>
      </c>
      <c r="E126" s="8"/>
      <c r="F126" s="8"/>
      <c r="G126" s="7">
        <v>0</v>
      </c>
      <c r="H126" s="7">
        <v>0</v>
      </c>
      <c r="I126" s="7">
        <v>0</v>
      </c>
      <c r="J126" s="7">
        <v>0</v>
      </c>
      <c r="K126" s="108"/>
      <c r="L126" s="108"/>
    </row>
    <row r="127" spans="2:12" ht="15.75" x14ac:dyDescent="0.25">
      <c r="B127" s="233" t="s">
        <v>580</v>
      </c>
      <c r="C127" s="234" t="s">
        <v>7</v>
      </c>
      <c r="D127" s="30" t="s">
        <v>1</v>
      </c>
      <c r="E127" s="7">
        <v>3881737.4</v>
      </c>
      <c r="F127" s="7">
        <v>4008564.2</v>
      </c>
      <c r="G127" s="7">
        <v>3123410.6999999997</v>
      </c>
      <c r="H127" s="7">
        <v>3144932.4</v>
      </c>
      <c r="I127" s="7">
        <v>2993394.1</v>
      </c>
      <c r="J127" s="7">
        <v>2993394.1</v>
      </c>
      <c r="K127" s="108"/>
      <c r="L127" s="108"/>
    </row>
    <row r="128" spans="2:12" ht="15.75" x14ac:dyDescent="0.25">
      <c r="B128" s="233" t="s">
        <v>22</v>
      </c>
      <c r="C128" s="234" t="s">
        <v>7</v>
      </c>
      <c r="D128" s="110" t="s">
        <v>2</v>
      </c>
      <c r="E128" s="8">
        <v>3881737.4</v>
      </c>
      <c r="F128" s="8">
        <v>4008564.2</v>
      </c>
      <c r="G128" s="8">
        <v>3123410.6999999997</v>
      </c>
      <c r="H128" s="8">
        <v>3144932.4</v>
      </c>
      <c r="I128" s="8">
        <v>2993394.1</v>
      </c>
      <c r="J128" s="8">
        <v>2993394.1</v>
      </c>
      <c r="K128" s="108"/>
      <c r="L128" s="108"/>
    </row>
    <row r="129" spans="2:10" ht="15.75" x14ac:dyDescent="0.25">
      <c r="B129" s="233" t="s">
        <v>22</v>
      </c>
      <c r="C129" s="234" t="s">
        <v>7</v>
      </c>
      <c r="D129" s="110" t="s">
        <v>3</v>
      </c>
      <c r="E129" s="8"/>
      <c r="F129" s="8"/>
      <c r="G129" s="7">
        <v>0</v>
      </c>
      <c r="H129" s="7">
        <v>0</v>
      </c>
      <c r="I129" s="7">
        <v>0</v>
      </c>
      <c r="J129" s="7">
        <v>0</v>
      </c>
    </row>
    <row r="130" spans="2:10" ht="15.75" x14ac:dyDescent="0.25">
      <c r="B130" s="233" t="s">
        <v>22</v>
      </c>
      <c r="C130" s="234" t="s">
        <v>7</v>
      </c>
      <c r="D130" s="110" t="s">
        <v>4</v>
      </c>
      <c r="E130" s="8"/>
      <c r="F130" s="8"/>
      <c r="G130" s="7">
        <v>0</v>
      </c>
      <c r="H130" s="7">
        <v>0</v>
      </c>
      <c r="I130" s="7">
        <v>0</v>
      </c>
      <c r="J130" s="7">
        <v>0</v>
      </c>
    </row>
    <row r="131" spans="2:10" ht="15.75" x14ac:dyDescent="0.25">
      <c r="B131" s="233" t="s">
        <v>22</v>
      </c>
      <c r="C131" s="234" t="s">
        <v>7</v>
      </c>
      <c r="D131" s="110" t="s">
        <v>5</v>
      </c>
      <c r="E131" s="8"/>
      <c r="F131" s="8"/>
      <c r="G131" s="7">
        <v>0</v>
      </c>
      <c r="H131" s="7">
        <v>0</v>
      </c>
      <c r="I131" s="7">
        <v>0</v>
      </c>
      <c r="J131" s="7">
        <v>0</v>
      </c>
    </row>
    <row r="132" spans="2:10" ht="15.75" x14ac:dyDescent="0.25">
      <c r="B132" s="233" t="s">
        <v>210</v>
      </c>
      <c r="C132" s="234" t="s">
        <v>7</v>
      </c>
      <c r="D132" s="30" t="s">
        <v>1</v>
      </c>
      <c r="E132" s="7">
        <v>362085.4</v>
      </c>
      <c r="F132" s="7">
        <v>447866.4</v>
      </c>
      <c r="G132" s="7">
        <v>271283.5</v>
      </c>
      <c r="H132" s="7">
        <v>251090.8</v>
      </c>
      <c r="I132" s="7">
        <v>229008.40000000002</v>
      </c>
      <c r="J132" s="7">
        <v>229008.40000000002</v>
      </c>
    </row>
    <row r="133" spans="2:10" ht="15.75" x14ac:dyDescent="0.25">
      <c r="B133" s="233" t="s">
        <v>23</v>
      </c>
      <c r="C133" s="234" t="s">
        <v>7</v>
      </c>
      <c r="D133" s="110" t="s">
        <v>2</v>
      </c>
      <c r="E133" s="8">
        <v>362085.4</v>
      </c>
      <c r="F133" s="8">
        <v>447866.4</v>
      </c>
      <c r="G133" s="8">
        <v>271283.5</v>
      </c>
      <c r="H133" s="8">
        <v>251090.8</v>
      </c>
      <c r="I133" s="8">
        <v>229008.40000000002</v>
      </c>
      <c r="J133" s="8">
        <v>229008.40000000002</v>
      </c>
    </row>
    <row r="134" spans="2:10" ht="15.75" x14ac:dyDescent="0.25">
      <c r="B134" s="233" t="s">
        <v>23</v>
      </c>
      <c r="C134" s="234" t="s">
        <v>7</v>
      </c>
      <c r="D134" s="110" t="s">
        <v>3</v>
      </c>
      <c r="E134" s="8"/>
      <c r="F134" s="8"/>
      <c r="G134" s="7">
        <v>0</v>
      </c>
      <c r="H134" s="7">
        <v>0</v>
      </c>
      <c r="I134" s="7">
        <v>0</v>
      </c>
      <c r="J134" s="7">
        <v>0</v>
      </c>
    </row>
    <row r="135" spans="2:10" ht="15.75" x14ac:dyDescent="0.25">
      <c r="B135" s="233" t="s">
        <v>23</v>
      </c>
      <c r="C135" s="234" t="s">
        <v>7</v>
      </c>
      <c r="D135" s="110" t="s">
        <v>4</v>
      </c>
      <c r="E135" s="8"/>
      <c r="F135" s="8"/>
      <c r="G135" s="7">
        <v>0</v>
      </c>
      <c r="H135" s="7">
        <v>0</v>
      </c>
      <c r="I135" s="7">
        <v>0</v>
      </c>
      <c r="J135" s="7">
        <v>0</v>
      </c>
    </row>
    <row r="136" spans="2:10" ht="15.75" x14ac:dyDescent="0.25">
      <c r="B136" s="233" t="s">
        <v>23</v>
      </c>
      <c r="C136" s="234" t="s">
        <v>7</v>
      </c>
      <c r="D136" s="110" t="s">
        <v>5</v>
      </c>
      <c r="E136" s="8"/>
      <c r="F136" s="8"/>
      <c r="G136" s="7">
        <v>0</v>
      </c>
      <c r="H136" s="7">
        <v>0</v>
      </c>
      <c r="I136" s="7">
        <v>0</v>
      </c>
      <c r="J136" s="7">
        <v>0</v>
      </c>
    </row>
    <row r="137" spans="2:10" ht="15.75" x14ac:dyDescent="0.25">
      <c r="B137" s="233" t="s">
        <v>581</v>
      </c>
      <c r="C137" s="234" t="s">
        <v>7</v>
      </c>
      <c r="D137" s="30" t="s">
        <v>1</v>
      </c>
      <c r="E137" s="7">
        <v>229381.1</v>
      </c>
      <c r="F137" s="7">
        <v>309980.3</v>
      </c>
      <c r="G137" s="7">
        <v>146747.1</v>
      </c>
      <c r="H137" s="7">
        <v>143291.5</v>
      </c>
      <c r="I137" s="7">
        <v>127945.60000000001</v>
      </c>
      <c r="J137" s="7">
        <v>127945.60000000001</v>
      </c>
    </row>
    <row r="138" spans="2:10" ht="15.75" x14ac:dyDescent="0.25">
      <c r="B138" s="233" t="s">
        <v>24</v>
      </c>
      <c r="C138" s="234" t="s">
        <v>7</v>
      </c>
      <c r="D138" s="110" t="s">
        <v>2</v>
      </c>
      <c r="E138" s="8">
        <v>229381.1</v>
      </c>
      <c r="F138" s="8">
        <v>309980.3</v>
      </c>
      <c r="G138" s="8">
        <v>146747.1</v>
      </c>
      <c r="H138" s="8">
        <v>143291.5</v>
      </c>
      <c r="I138" s="8">
        <v>127945.60000000001</v>
      </c>
      <c r="J138" s="8">
        <v>127945.60000000001</v>
      </c>
    </row>
    <row r="139" spans="2:10" ht="15.75" x14ac:dyDescent="0.25">
      <c r="B139" s="233" t="s">
        <v>24</v>
      </c>
      <c r="C139" s="234" t="s">
        <v>7</v>
      </c>
      <c r="D139" s="110" t="s">
        <v>3</v>
      </c>
      <c r="E139" s="8"/>
      <c r="F139" s="8"/>
      <c r="G139" s="7">
        <v>0</v>
      </c>
      <c r="H139" s="7">
        <v>0</v>
      </c>
      <c r="I139" s="7">
        <v>0</v>
      </c>
      <c r="J139" s="7">
        <v>0</v>
      </c>
    </row>
    <row r="140" spans="2:10" ht="15.75" x14ac:dyDescent="0.25">
      <c r="B140" s="233" t="s">
        <v>24</v>
      </c>
      <c r="C140" s="234" t="s">
        <v>7</v>
      </c>
      <c r="D140" s="110" t="s">
        <v>4</v>
      </c>
      <c r="E140" s="8"/>
      <c r="F140" s="8"/>
      <c r="G140" s="7">
        <v>0</v>
      </c>
      <c r="H140" s="7">
        <v>0</v>
      </c>
      <c r="I140" s="7">
        <v>0</v>
      </c>
      <c r="J140" s="7">
        <v>0</v>
      </c>
    </row>
    <row r="141" spans="2:10" ht="15.75" x14ac:dyDescent="0.25">
      <c r="B141" s="233" t="s">
        <v>24</v>
      </c>
      <c r="C141" s="234" t="s">
        <v>7</v>
      </c>
      <c r="D141" s="110" t="s">
        <v>5</v>
      </c>
      <c r="E141" s="8"/>
      <c r="F141" s="8"/>
      <c r="G141" s="7">
        <v>0</v>
      </c>
      <c r="H141" s="7">
        <v>0</v>
      </c>
      <c r="I141" s="7">
        <v>0</v>
      </c>
      <c r="J141" s="7">
        <v>0</v>
      </c>
    </row>
    <row r="142" spans="2:10" ht="15.75" x14ac:dyDescent="0.25">
      <c r="B142" s="233" t="s">
        <v>582</v>
      </c>
      <c r="C142" s="234" t="s">
        <v>7</v>
      </c>
      <c r="D142" s="30" t="s">
        <v>1</v>
      </c>
      <c r="E142" s="8"/>
      <c r="F142" s="8"/>
      <c r="G142" s="117">
        <v>10000</v>
      </c>
      <c r="H142" s="7"/>
      <c r="I142" s="7"/>
      <c r="J142" s="7"/>
    </row>
    <row r="143" spans="2:10" ht="15.75" x14ac:dyDescent="0.25">
      <c r="B143" s="233" t="s">
        <v>24</v>
      </c>
      <c r="C143" s="234" t="s">
        <v>7</v>
      </c>
      <c r="D143" s="110" t="s">
        <v>2</v>
      </c>
      <c r="E143" s="8"/>
      <c r="F143" s="8"/>
      <c r="G143" s="118">
        <v>10000</v>
      </c>
      <c r="H143" s="7"/>
      <c r="I143" s="7"/>
      <c r="J143" s="7"/>
    </row>
    <row r="144" spans="2:10" ht="15.75" x14ac:dyDescent="0.25">
      <c r="B144" s="233" t="s">
        <v>24</v>
      </c>
      <c r="C144" s="234" t="s">
        <v>7</v>
      </c>
      <c r="D144" s="110" t="s">
        <v>3</v>
      </c>
      <c r="E144" s="8"/>
      <c r="F144" s="8"/>
      <c r="G144" s="118"/>
      <c r="H144" s="7"/>
      <c r="I144" s="7"/>
      <c r="J144" s="7"/>
    </row>
    <row r="145" spans="2:10" ht="15.75" x14ac:dyDescent="0.25">
      <c r="B145" s="233" t="s">
        <v>24</v>
      </c>
      <c r="C145" s="234" t="s">
        <v>7</v>
      </c>
      <c r="D145" s="110" t="s">
        <v>4</v>
      </c>
      <c r="E145" s="8"/>
      <c r="F145" s="8"/>
      <c r="G145" s="7"/>
      <c r="H145" s="7"/>
      <c r="I145" s="7"/>
      <c r="J145" s="7"/>
    </row>
    <row r="146" spans="2:10" ht="15.75" x14ac:dyDescent="0.25">
      <c r="B146" s="233" t="s">
        <v>24</v>
      </c>
      <c r="C146" s="234" t="s">
        <v>7</v>
      </c>
      <c r="D146" s="110" t="s">
        <v>5</v>
      </c>
      <c r="E146" s="8"/>
      <c r="F146" s="8"/>
      <c r="G146" s="7"/>
      <c r="H146" s="7"/>
      <c r="I146" s="7"/>
      <c r="J146" s="7"/>
    </row>
    <row r="147" spans="2:10" ht="15.75" x14ac:dyDescent="0.25">
      <c r="B147" s="233" t="s">
        <v>583</v>
      </c>
      <c r="C147" s="234" t="s">
        <v>7</v>
      </c>
      <c r="D147" s="30" t="s">
        <v>1</v>
      </c>
      <c r="E147" s="7">
        <v>132704.30000000002</v>
      </c>
      <c r="F147" s="7">
        <v>137886.1</v>
      </c>
      <c r="G147" s="7">
        <v>114536.4</v>
      </c>
      <c r="H147" s="7">
        <v>107799.3</v>
      </c>
      <c r="I147" s="7">
        <v>101062.8</v>
      </c>
      <c r="J147" s="7">
        <v>101062.8</v>
      </c>
    </row>
    <row r="148" spans="2:10" ht="15.75" x14ac:dyDescent="0.25">
      <c r="B148" s="233" t="s">
        <v>25</v>
      </c>
      <c r="C148" s="234" t="s">
        <v>7</v>
      </c>
      <c r="D148" s="110" t="s">
        <v>2</v>
      </c>
      <c r="E148" s="8">
        <v>132704.30000000002</v>
      </c>
      <c r="F148" s="8">
        <v>137886.1</v>
      </c>
      <c r="G148" s="8">
        <v>114536.4</v>
      </c>
      <c r="H148" s="8">
        <v>107799.3</v>
      </c>
      <c r="I148" s="8">
        <v>101062.8</v>
      </c>
      <c r="J148" s="8">
        <v>101062.8</v>
      </c>
    </row>
    <row r="149" spans="2:10" ht="15.75" x14ac:dyDescent="0.25">
      <c r="B149" s="233" t="s">
        <v>25</v>
      </c>
      <c r="C149" s="234" t="s">
        <v>7</v>
      </c>
      <c r="D149" s="110" t="s">
        <v>3</v>
      </c>
      <c r="E149" s="8"/>
      <c r="F149" s="8"/>
      <c r="G149" s="7">
        <v>0</v>
      </c>
      <c r="H149" s="7">
        <v>0</v>
      </c>
      <c r="I149" s="7">
        <v>0</v>
      </c>
      <c r="J149" s="7">
        <v>0</v>
      </c>
    </row>
    <row r="150" spans="2:10" ht="15.75" x14ac:dyDescent="0.25">
      <c r="B150" s="233" t="s">
        <v>25</v>
      </c>
      <c r="C150" s="234" t="s">
        <v>7</v>
      </c>
      <c r="D150" s="110" t="s">
        <v>4</v>
      </c>
      <c r="E150" s="8"/>
      <c r="F150" s="8"/>
      <c r="G150" s="7">
        <v>0</v>
      </c>
      <c r="H150" s="7">
        <v>0</v>
      </c>
      <c r="I150" s="7">
        <v>0</v>
      </c>
      <c r="J150" s="7">
        <v>0</v>
      </c>
    </row>
    <row r="151" spans="2:10" ht="15.75" x14ac:dyDescent="0.25">
      <c r="B151" s="233" t="s">
        <v>25</v>
      </c>
      <c r="C151" s="234" t="s">
        <v>7</v>
      </c>
      <c r="D151" s="110" t="s">
        <v>5</v>
      </c>
      <c r="E151" s="8"/>
      <c r="F151" s="8"/>
      <c r="G151" s="7">
        <v>0</v>
      </c>
      <c r="H151" s="7">
        <v>0</v>
      </c>
      <c r="I151" s="7">
        <v>0</v>
      </c>
      <c r="J151" s="7">
        <v>0</v>
      </c>
    </row>
    <row r="152" spans="2:10" ht="15.75" x14ac:dyDescent="0.25">
      <c r="B152" s="233" t="s">
        <v>213</v>
      </c>
      <c r="C152" s="234" t="s">
        <v>7</v>
      </c>
      <c r="D152" s="30" t="s">
        <v>1</v>
      </c>
      <c r="E152" s="7">
        <v>412303.79999999993</v>
      </c>
      <c r="F152" s="7">
        <v>446941.3</v>
      </c>
      <c r="G152" s="7">
        <v>368648.1</v>
      </c>
      <c r="H152" s="7">
        <v>346962.9</v>
      </c>
      <c r="I152" s="7">
        <v>325277.59999999998</v>
      </c>
      <c r="J152" s="7">
        <v>325277.59999999998</v>
      </c>
    </row>
    <row r="153" spans="2:10" ht="15.75" x14ac:dyDescent="0.25">
      <c r="B153" s="233" t="s">
        <v>26</v>
      </c>
      <c r="C153" s="234" t="s">
        <v>7</v>
      </c>
      <c r="D153" s="110" t="s">
        <v>2</v>
      </c>
      <c r="E153" s="8">
        <v>412303.79999999993</v>
      </c>
      <c r="F153" s="8">
        <v>446941.3</v>
      </c>
      <c r="G153" s="7">
        <v>368648.1</v>
      </c>
      <c r="H153" s="7">
        <v>346962.9</v>
      </c>
      <c r="I153" s="7">
        <v>325277.59999999998</v>
      </c>
      <c r="J153" s="7">
        <v>325277.59999999998</v>
      </c>
    </row>
    <row r="154" spans="2:10" ht="15.75" x14ac:dyDescent="0.25">
      <c r="B154" s="233" t="s">
        <v>26</v>
      </c>
      <c r="C154" s="234" t="s">
        <v>7</v>
      </c>
      <c r="D154" s="110" t="s">
        <v>3</v>
      </c>
      <c r="E154" s="8"/>
      <c r="F154" s="8"/>
      <c r="G154" s="7">
        <v>0</v>
      </c>
      <c r="H154" s="7">
        <v>0</v>
      </c>
      <c r="I154" s="7">
        <v>0</v>
      </c>
      <c r="J154" s="7">
        <v>0</v>
      </c>
    </row>
    <row r="155" spans="2:10" ht="15.75" x14ac:dyDescent="0.25">
      <c r="B155" s="233" t="s">
        <v>26</v>
      </c>
      <c r="C155" s="234" t="s">
        <v>7</v>
      </c>
      <c r="D155" s="110" t="s">
        <v>4</v>
      </c>
      <c r="E155" s="8"/>
      <c r="F155" s="8"/>
      <c r="G155" s="7">
        <v>0</v>
      </c>
      <c r="H155" s="7">
        <v>0</v>
      </c>
      <c r="I155" s="7">
        <v>0</v>
      </c>
      <c r="J155" s="7">
        <v>0</v>
      </c>
    </row>
    <row r="156" spans="2:10" ht="15.75" x14ac:dyDescent="0.25">
      <c r="B156" s="233" t="s">
        <v>26</v>
      </c>
      <c r="C156" s="234" t="s">
        <v>7</v>
      </c>
      <c r="D156" s="110" t="s">
        <v>5</v>
      </c>
      <c r="E156" s="8"/>
      <c r="F156" s="8"/>
      <c r="G156" s="7">
        <v>0</v>
      </c>
      <c r="H156" s="7">
        <v>0</v>
      </c>
      <c r="I156" s="7">
        <v>0</v>
      </c>
      <c r="J156" s="7">
        <v>0</v>
      </c>
    </row>
    <row r="157" spans="2:10" ht="15.75" x14ac:dyDescent="0.25">
      <c r="B157" s="233" t="s">
        <v>584</v>
      </c>
      <c r="C157" s="234" t="s">
        <v>7</v>
      </c>
      <c r="D157" s="30" t="s">
        <v>1</v>
      </c>
      <c r="E157" s="7">
        <v>412303.79999999993</v>
      </c>
      <c r="F157" s="7">
        <v>446941.3</v>
      </c>
      <c r="G157" s="7">
        <v>368648.1</v>
      </c>
      <c r="H157" s="7">
        <v>346962.9</v>
      </c>
      <c r="I157" s="7">
        <v>325277.59999999998</v>
      </c>
      <c r="J157" s="7">
        <v>325277.59999999998</v>
      </c>
    </row>
    <row r="158" spans="2:10" ht="15.75" x14ac:dyDescent="0.25">
      <c r="B158" s="233" t="s">
        <v>27</v>
      </c>
      <c r="C158" s="234" t="s">
        <v>7</v>
      </c>
      <c r="D158" s="110" t="s">
        <v>2</v>
      </c>
      <c r="E158" s="8">
        <v>412303.79999999993</v>
      </c>
      <c r="F158" s="8">
        <v>446941.3</v>
      </c>
      <c r="G158" s="8">
        <v>368648.1</v>
      </c>
      <c r="H158" s="8">
        <v>346962.9</v>
      </c>
      <c r="I158" s="8">
        <v>325277.59999999998</v>
      </c>
      <c r="J158" s="8">
        <v>325277.59999999998</v>
      </c>
    </row>
    <row r="159" spans="2:10" ht="15.75" x14ac:dyDescent="0.25">
      <c r="B159" s="233" t="s">
        <v>27</v>
      </c>
      <c r="C159" s="234" t="s">
        <v>7</v>
      </c>
      <c r="D159" s="110" t="s">
        <v>3</v>
      </c>
      <c r="E159" s="8"/>
      <c r="F159" s="8"/>
      <c r="G159" s="7">
        <v>0</v>
      </c>
      <c r="H159" s="7">
        <v>0</v>
      </c>
      <c r="I159" s="7">
        <v>0</v>
      </c>
      <c r="J159" s="7">
        <v>0</v>
      </c>
    </row>
    <row r="160" spans="2:10" ht="15.75" x14ac:dyDescent="0.25">
      <c r="B160" s="233" t="s">
        <v>27</v>
      </c>
      <c r="C160" s="234" t="s">
        <v>7</v>
      </c>
      <c r="D160" s="110" t="s">
        <v>4</v>
      </c>
      <c r="E160" s="8"/>
      <c r="F160" s="8"/>
      <c r="G160" s="7">
        <v>0</v>
      </c>
      <c r="H160" s="7">
        <v>0</v>
      </c>
      <c r="I160" s="7">
        <v>0</v>
      </c>
      <c r="J160" s="7">
        <v>0</v>
      </c>
    </row>
    <row r="161" spans="2:12" ht="15.75" x14ac:dyDescent="0.25">
      <c r="B161" s="233" t="s">
        <v>27</v>
      </c>
      <c r="C161" s="234" t="s">
        <v>7</v>
      </c>
      <c r="D161" s="110" t="s">
        <v>5</v>
      </c>
      <c r="E161" s="8"/>
      <c r="F161" s="8"/>
      <c r="G161" s="7">
        <v>0</v>
      </c>
      <c r="H161" s="7">
        <v>0</v>
      </c>
      <c r="I161" s="7">
        <v>0</v>
      </c>
      <c r="J161" s="7">
        <v>0</v>
      </c>
      <c r="K161" s="108"/>
      <c r="L161" s="108"/>
    </row>
    <row r="162" spans="2:12" ht="15.75" x14ac:dyDescent="0.25">
      <c r="B162" s="233" t="s">
        <v>214</v>
      </c>
      <c r="C162" s="234" t="s">
        <v>8</v>
      </c>
      <c r="D162" s="30" t="s">
        <v>1</v>
      </c>
      <c r="E162" s="7">
        <v>13056.6</v>
      </c>
      <c r="F162" s="7">
        <v>5678.7999999999993</v>
      </c>
      <c r="G162" s="7">
        <v>14935.7</v>
      </c>
      <c r="H162" s="7">
        <v>10547.5</v>
      </c>
      <c r="I162" s="7">
        <v>10547.5</v>
      </c>
      <c r="J162" s="7">
        <v>10547.5</v>
      </c>
      <c r="K162" s="108"/>
      <c r="L162" s="108"/>
    </row>
    <row r="163" spans="2:12" ht="15.75" x14ac:dyDescent="0.25">
      <c r="B163" s="233" t="s">
        <v>28</v>
      </c>
      <c r="C163" s="234" t="s">
        <v>8</v>
      </c>
      <c r="D163" s="110" t="s">
        <v>2</v>
      </c>
      <c r="E163" s="8">
        <v>3402.4</v>
      </c>
      <c r="F163" s="8">
        <v>3506.1</v>
      </c>
      <c r="G163" s="8">
        <v>7110.1</v>
      </c>
      <c r="H163" s="8">
        <v>2721.9</v>
      </c>
      <c r="I163" s="8">
        <v>2721.9</v>
      </c>
      <c r="J163" s="8">
        <v>2721.9</v>
      </c>
      <c r="K163" s="108"/>
      <c r="L163" s="108"/>
    </row>
    <row r="164" spans="2:12" ht="15.75" x14ac:dyDescent="0.25">
      <c r="B164" s="233" t="s">
        <v>28</v>
      </c>
      <c r="C164" s="234" t="s">
        <v>8</v>
      </c>
      <c r="D164" s="110" t="s">
        <v>3</v>
      </c>
      <c r="E164" s="8"/>
      <c r="F164" s="8"/>
      <c r="G164" s="8"/>
      <c r="H164" s="8"/>
      <c r="I164" s="8"/>
      <c r="J164" s="8"/>
      <c r="K164" s="108"/>
      <c r="L164" s="108"/>
    </row>
    <row r="165" spans="2:12" ht="15.75" x14ac:dyDescent="0.25">
      <c r="B165" s="233" t="s">
        <v>28</v>
      </c>
      <c r="C165" s="234" t="s">
        <v>8</v>
      </c>
      <c r="D165" s="110" t="s">
        <v>4</v>
      </c>
      <c r="E165" s="8">
        <v>9654.2000000000007</v>
      </c>
      <c r="F165" s="8">
        <v>2172.6999999999998</v>
      </c>
      <c r="G165" s="8">
        <v>7825.6</v>
      </c>
      <c r="H165" s="8">
        <v>7825.6</v>
      </c>
      <c r="I165" s="8">
        <v>7825.6</v>
      </c>
      <c r="J165" s="8">
        <v>7825.6</v>
      </c>
      <c r="K165" s="108"/>
      <c r="L165" s="108"/>
    </row>
    <row r="166" spans="2:12" ht="15.75" x14ac:dyDescent="0.25">
      <c r="B166" s="233" t="s">
        <v>28</v>
      </c>
      <c r="C166" s="234" t="s">
        <v>8</v>
      </c>
      <c r="D166" s="110" t="s">
        <v>5</v>
      </c>
      <c r="E166" s="8"/>
      <c r="F166" s="8"/>
      <c r="G166" s="7">
        <v>0</v>
      </c>
      <c r="H166" s="7">
        <v>0</v>
      </c>
      <c r="I166" s="7">
        <v>0</v>
      </c>
      <c r="J166" s="7">
        <v>0</v>
      </c>
      <c r="K166" s="108"/>
      <c r="L166" s="108"/>
    </row>
    <row r="167" spans="2:12" ht="15.75" x14ac:dyDescent="0.25">
      <c r="B167" s="233" t="s">
        <v>398</v>
      </c>
      <c r="C167" s="234" t="s">
        <v>8</v>
      </c>
      <c r="D167" s="30" t="s">
        <v>1</v>
      </c>
      <c r="E167" s="7">
        <v>13056.6</v>
      </c>
      <c r="F167" s="7">
        <v>5678.7999999999993</v>
      </c>
      <c r="G167" s="7">
        <v>14935.7</v>
      </c>
      <c r="H167" s="7">
        <v>10547.5</v>
      </c>
      <c r="I167" s="7">
        <v>10547.5</v>
      </c>
      <c r="J167" s="7">
        <v>10547.5</v>
      </c>
      <c r="K167" s="108"/>
      <c r="L167" s="108"/>
    </row>
    <row r="168" spans="2:12" ht="15.75" x14ac:dyDescent="0.25">
      <c r="B168" s="233" t="s">
        <v>29</v>
      </c>
      <c r="C168" s="234" t="s">
        <v>8</v>
      </c>
      <c r="D168" s="110" t="s">
        <v>2</v>
      </c>
      <c r="E168" s="8">
        <v>3402.4</v>
      </c>
      <c r="F168" s="8">
        <v>3506.1</v>
      </c>
      <c r="G168" s="8">
        <v>7110.1</v>
      </c>
      <c r="H168" s="8">
        <v>2721.9</v>
      </c>
      <c r="I168" s="8">
        <v>2721.9</v>
      </c>
      <c r="J168" s="8">
        <v>2721.9</v>
      </c>
      <c r="K168" s="108"/>
      <c r="L168" s="108"/>
    </row>
    <row r="169" spans="2:12" ht="15.75" x14ac:dyDescent="0.25">
      <c r="B169" s="233" t="s">
        <v>29</v>
      </c>
      <c r="C169" s="234" t="s">
        <v>8</v>
      </c>
      <c r="D169" s="110" t="s">
        <v>3</v>
      </c>
      <c r="E169" s="8"/>
      <c r="F169" s="8"/>
      <c r="G169" s="7">
        <v>0</v>
      </c>
      <c r="H169" s="7">
        <v>0</v>
      </c>
      <c r="I169" s="7">
        <v>0</v>
      </c>
      <c r="J169" s="7">
        <v>0</v>
      </c>
      <c r="K169" s="108"/>
      <c r="L169" s="108"/>
    </row>
    <row r="170" spans="2:12" ht="15.75" x14ac:dyDescent="0.25">
      <c r="B170" s="233" t="s">
        <v>29</v>
      </c>
      <c r="C170" s="234" t="s">
        <v>8</v>
      </c>
      <c r="D170" s="110" t="s">
        <v>4</v>
      </c>
      <c r="E170" s="8">
        <v>9654.2000000000007</v>
      </c>
      <c r="F170" s="8">
        <v>2172.6999999999998</v>
      </c>
      <c r="G170" s="7">
        <v>7825.6</v>
      </c>
      <c r="H170" s="7">
        <v>7825.6</v>
      </c>
      <c r="I170" s="7">
        <v>7825.6</v>
      </c>
      <c r="J170" s="7">
        <v>7825.6</v>
      </c>
      <c r="K170" s="108"/>
      <c r="L170" s="108"/>
    </row>
    <row r="171" spans="2:12" ht="15.75" x14ac:dyDescent="0.25">
      <c r="B171" s="233" t="s">
        <v>29</v>
      </c>
      <c r="C171" s="234" t="s">
        <v>8</v>
      </c>
      <c r="D171" s="110" t="s">
        <v>5</v>
      </c>
      <c r="E171" s="8"/>
      <c r="F171" s="8"/>
      <c r="G171" s="7">
        <v>0</v>
      </c>
      <c r="H171" s="7">
        <v>0</v>
      </c>
      <c r="I171" s="7">
        <v>0</v>
      </c>
      <c r="J171" s="7">
        <v>0</v>
      </c>
      <c r="K171" s="108"/>
      <c r="L171" s="108"/>
    </row>
    <row r="172" spans="2:12" ht="15.75" x14ac:dyDescent="0.25">
      <c r="B172" s="233" t="s">
        <v>217</v>
      </c>
      <c r="C172" s="234" t="s">
        <v>7</v>
      </c>
      <c r="D172" s="30" t="s">
        <v>1</v>
      </c>
      <c r="E172" s="7">
        <v>53265.9</v>
      </c>
      <c r="F172" s="7">
        <v>53316.9</v>
      </c>
      <c r="G172" s="7">
        <v>46359.8</v>
      </c>
      <c r="H172" s="7">
        <v>43632.799999999996</v>
      </c>
      <c r="I172" s="7">
        <v>40906</v>
      </c>
      <c r="J172" s="7">
        <v>40906</v>
      </c>
      <c r="K172" s="108"/>
      <c r="L172" s="108"/>
    </row>
    <row r="173" spans="2:12" ht="15.75" x14ac:dyDescent="0.25">
      <c r="B173" s="233" t="s">
        <v>30</v>
      </c>
      <c r="C173" s="234" t="s">
        <v>7</v>
      </c>
      <c r="D173" s="110" t="s">
        <v>2</v>
      </c>
      <c r="E173" s="8">
        <v>53265.9</v>
      </c>
      <c r="F173" s="8">
        <v>53316.9</v>
      </c>
      <c r="G173" s="8">
        <v>46359.8</v>
      </c>
      <c r="H173" s="8">
        <v>43632.799999999996</v>
      </c>
      <c r="I173" s="8">
        <v>40906</v>
      </c>
      <c r="J173" s="8">
        <v>40906</v>
      </c>
      <c r="K173" s="108"/>
      <c r="L173" s="108"/>
    </row>
    <row r="174" spans="2:12" ht="15.75" x14ac:dyDescent="0.25">
      <c r="B174" s="233" t="s">
        <v>30</v>
      </c>
      <c r="C174" s="234" t="s">
        <v>7</v>
      </c>
      <c r="D174" s="110" t="s">
        <v>3</v>
      </c>
      <c r="E174" s="8"/>
      <c r="F174" s="8">
        <v>0</v>
      </c>
      <c r="G174" s="8">
        <v>0</v>
      </c>
      <c r="H174" s="8">
        <v>0</v>
      </c>
      <c r="I174" s="8">
        <v>0</v>
      </c>
      <c r="J174" s="8">
        <v>0</v>
      </c>
      <c r="K174" s="108"/>
      <c r="L174" s="108"/>
    </row>
    <row r="175" spans="2:12" ht="15.75" x14ac:dyDescent="0.25">
      <c r="B175" s="233" t="s">
        <v>30</v>
      </c>
      <c r="C175" s="234" t="s">
        <v>7</v>
      </c>
      <c r="D175" s="110" t="s">
        <v>4</v>
      </c>
      <c r="E175" s="8"/>
      <c r="F175" s="8"/>
      <c r="G175" s="7">
        <v>0</v>
      </c>
      <c r="H175" s="7">
        <v>0</v>
      </c>
      <c r="I175" s="7">
        <v>0</v>
      </c>
      <c r="J175" s="7">
        <v>0</v>
      </c>
      <c r="K175" s="108"/>
      <c r="L175" s="108"/>
    </row>
    <row r="176" spans="2:12" ht="15.75" x14ac:dyDescent="0.25">
      <c r="B176" s="233" t="s">
        <v>30</v>
      </c>
      <c r="C176" s="234" t="s">
        <v>7</v>
      </c>
      <c r="D176" s="110" t="s">
        <v>5</v>
      </c>
      <c r="E176" s="8"/>
      <c r="F176" s="8"/>
      <c r="G176" s="7">
        <v>0</v>
      </c>
      <c r="H176" s="7">
        <v>0</v>
      </c>
      <c r="I176" s="7">
        <v>0</v>
      </c>
      <c r="J176" s="7">
        <v>0</v>
      </c>
      <c r="K176" s="108"/>
      <c r="L176" s="108"/>
    </row>
    <row r="177" spans="2:12" ht="15.75" x14ac:dyDescent="0.25">
      <c r="B177" s="233" t="s">
        <v>585</v>
      </c>
      <c r="C177" s="234" t="s">
        <v>7</v>
      </c>
      <c r="D177" s="30" t="s">
        <v>1</v>
      </c>
      <c r="E177" s="7">
        <v>50090.6</v>
      </c>
      <c r="F177" s="7">
        <v>50090.6</v>
      </c>
      <c r="G177" s="7">
        <v>42577</v>
      </c>
      <c r="H177" s="7">
        <v>40072.6</v>
      </c>
      <c r="I177" s="7">
        <v>37568</v>
      </c>
      <c r="J177" s="7">
        <v>37568</v>
      </c>
      <c r="K177" s="108"/>
      <c r="L177" s="108"/>
    </row>
    <row r="178" spans="2:12" ht="15.75" x14ac:dyDescent="0.25">
      <c r="B178" s="233" t="s">
        <v>31</v>
      </c>
      <c r="C178" s="234" t="s">
        <v>7</v>
      </c>
      <c r="D178" s="110" t="s">
        <v>2</v>
      </c>
      <c r="E178" s="8">
        <v>50090.6</v>
      </c>
      <c r="F178" s="8">
        <v>50090.6</v>
      </c>
      <c r="G178" s="8">
        <v>42577</v>
      </c>
      <c r="H178" s="8">
        <v>40072.6</v>
      </c>
      <c r="I178" s="8">
        <v>37568</v>
      </c>
      <c r="J178" s="8">
        <v>37568</v>
      </c>
      <c r="K178" s="108"/>
      <c r="L178" s="108"/>
    </row>
    <row r="179" spans="2:12" ht="15.75" x14ac:dyDescent="0.25">
      <c r="B179" s="233" t="s">
        <v>31</v>
      </c>
      <c r="C179" s="234" t="s">
        <v>7</v>
      </c>
      <c r="D179" s="110" t="s">
        <v>3</v>
      </c>
      <c r="E179" s="8"/>
      <c r="F179" s="8"/>
      <c r="G179" s="7">
        <v>0</v>
      </c>
      <c r="H179" s="7">
        <v>0</v>
      </c>
      <c r="I179" s="7">
        <v>0</v>
      </c>
      <c r="J179" s="7">
        <v>0</v>
      </c>
      <c r="K179" s="108"/>
      <c r="L179" s="108"/>
    </row>
    <row r="180" spans="2:12" ht="15.75" x14ac:dyDescent="0.25">
      <c r="B180" s="233" t="s">
        <v>31</v>
      </c>
      <c r="C180" s="234" t="s">
        <v>7</v>
      </c>
      <c r="D180" s="110" t="s">
        <v>4</v>
      </c>
      <c r="E180" s="8"/>
      <c r="F180" s="8"/>
      <c r="G180" s="7">
        <v>0</v>
      </c>
      <c r="H180" s="7">
        <v>0</v>
      </c>
      <c r="I180" s="7">
        <v>0</v>
      </c>
      <c r="J180" s="7">
        <v>0</v>
      </c>
      <c r="K180" s="108"/>
      <c r="L180" s="108"/>
    </row>
    <row r="181" spans="2:12" ht="15.75" x14ac:dyDescent="0.25">
      <c r="B181" s="233" t="s">
        <v>31</v>
      </c>
      <c r="C181" s="234" t="s">
        <v>7</v>
      </c>
      <c r="D181" s="110" t="s">
        <v>5</v>
      </c>
      <c r="E181" s="8"/>
      <c r="F181" s="8"/>
      <c r="G181" s="7">
        <v>0</v>
      </c>
      <c r="H181" s="7">
        <v>0</v>
      </c>
      <c r="I181" s="7">
        <v>0</v>
      </c>
      <c r="J181" s="7">
        <v>0</v>
      </c>
      <c r="K181" s="108"/>
      <c r="L181" s="108"/>
    </row>
    <row r="182" spans="2:12" ht="15.75" x14ac:dyDescent="0.25">
      <c r="B182" s="233" t="s">
        <v>586</v>
      </c>
      <c r="C182" s="234" t="s">
        <v>7</v>
      </c>
      <c r="D182" s="30" t="s">
        <v>1</v>
      </c>
      <c r="E182" s="7">
        <v>3175.3</v>
      </c>
      <c r="F182" s="7">
        <v>3226.3</v>
      </c>
      <c r="G182" s="7">
        <v>3782.8</v>
      </c>
      <c r="H182" s="7">
        <v>3560.2</v>
      </c>
      <c r="I182" s="7">
        <v>3338</v>
      </c>
      <c r="J182" s="7">
        <v>3338</v>
      </c>
      <c r="K182" s="108"/>
      <c r="L182" s="108"/>
    </row>
    <row r="183" spans="2:12" ht="15.75" x14ac:dyDescent="0.25">
      <c r="B183" s="233" t="s">
        <v>32</v>
      </c>
      <c r="C183" s="234" t="s">
        <v>7</v>
      </c>
      <c r="D183" s="110" t="s">
        <v>2</v>
      </c>
      <c r="E183" s="8">
        <v>3175.3</v>
      </c>
      <c r="F183" s="8">
        <v>3226.3</v>
      </c>
      <c r="G183" s="8">
        <v>3782.8</v>
      </c>
      <c r="H183" s="8">
        <v>3560.2</v>
      </c>
      <c r="I183" s="8">
        <v>3338</v>
      </c>
      <c r="J183" s="8">
        <v>3338</v>
      </c>
      <c r="K183" s="108"/>
      <c r="L183" s="108"/>
    </row>
    <row r="184" spans="2:12" ht="15.75" x14ac:dyDescent="0.25">
      <c r="B184" s="233" t="s">
        <v>32</v>
      </c>
      <c r="C184" s="234" t="s">
        <v>7</v>
      </c>
      <c r="D184" s="110" t="s">
        <v>3</v>
      </c>
      <c r="E184" s="8"/>
      <c r="F184" s="8"/>
      <c r="G184" s="7">
        <v>0</v>
      </c>
      <c r="H184" s="7">
        <v>0</v>
      </c>
      <c r="I184" s="7">
        <v>0</v>
      </c>
      <c r="J184" s="7">
        <v>0</v>
      </c>
      <c r="K184" s="108"/>
      <c r="L184" s="108"/>
    </row>
    <row r="185" spans="2:12" ht="15.75" x14ac:dyDescent="0.25">
      <c r="B185" s="233" t="s">
        <v>32</v>
      </c>
      <c r="C185" s="234" t="s">
        <v>7</v>
      </c>
      <c r="D185" s="110" t="s">
        <v>4</v>
      </c>
      <c r="E185" s="8"/>
      <c r="F185" s="8"/>
      <c r="G185" s="7">
        <v>0</v>
      </c>
      <c r="H185" s="7">
        <v>0</v>
      </c>
      <c r="I185" s="7">
        <v>0</v>
      </c>
      <c r="J185" s="7">
        <v>0</v>
      </c>
      <c r="K185" s="108"/>
      <c r="L185" s="108"/>
    </row>
    <row r="186" spans="2:12" ht="15.75" x14ac:dyDescent="0.25">
      <c r="B186" s="233" t="s">
        <v>32</v>
      </c>
      <c r="C186" s="234" t="s">
        <v>7</v>
      </c>
      <c r="D186" s="110" t="s">
        <v>5</v>
      </c>
      <c r="E186" s="8"/>
      <c r="F186" s="8"/>
      <c r="G186" s="7">
        <v>0</v>
      </c>
      <c r="H186" s="7">
        <v>0</v>
      </c>
      <c r="I186" s="7">
        <v>0</v>
      </c>
      <c r="J186" s="7">
        <v>0</v>
      </c>
      <c r="K186" s="108"/>
      <c r="L186" s="108"/>
    </row>
    <row r="187" spans="2:12" ht="15.75" x14ac:dyDescent="0.25">
      <c r="B187" s="233" t="s">
        <v>216</v>
      </c>
      <c r="C187" s="234" t="s">
        <v>7</v>
      </c>
      <c r="D187" s="30" t="s">
        <v>1</v>
      </c>
      <c r="E187" s="7">
        <v>469812.27</v>
      </c>
      <c r="F187" s="7">
        <v>471677.80000000005</v>
      </c>
      <c r="G187" s="7">
        <v>390377.6</v>
      </c>
      <c r="H187" s="7">
        <v>386270.60000000003</v>
      </c>
      <c r="I187" s="7">
        <v>385164.2</v>
      </c>
      <c r="J187" s="7">
        <v>385164.2</v>
      </c>
      <c r="K187" s="108"/>
      <c r="L187" s="108"/>
    </row>
    <row r="188" spans="2:12" ht="15.75" x14ac:dyDescent="0.25">
      <c r="B188" s="233" t="s">
        <v>33</v>
      </c>
      <c r="C188" s="234" t="s">
        <v>7</v>
      </c>
      <c r="D188" s="110" t="s">
        <v>2</v>
      </c>
      <c r="E188" s="8">
        <v>469812.27</v>
      </c>
      <c r="F188" s="8">
        <v>471677.80000000005</v>
      </c>
      <c r="G188" s="8">
        <v>390377.6</v>
      </c>
      <c r="H188" s="8">
        <v>386270.60000000003</v>
      </c>
      <c r="I188" s="8">
        <v>385164.2</v>
      </c>
      <c r="J188" s="8">
        <v>385164.2</v>
      </c>
      <c r="K188" s="108"/>
      <c r="L188" s="108"/>
    </row>
    <row r="189" spans="2:12" ht="15.75" x14ac:dyDescent="0.25">
      <c r="B189" s="233" t="s">
        <v>33</v>
      </c>
      <c r="C189" s="234" t="s">
        <v>7</v>
      </c>
      <c r="D189" s="110" t="s">
        <v>3</v>
      </c>
      <c r="E189" s="8"/>
      <c r="F189" s="8">
        <v>0</v>
      </c>
      <c r="G189" s="8">
        <v>0</v>
      </c>
      <c r="H189" s="8">
        <v>0</v>
      </c>
      <c r="I189" s="8">
        <v>0</v>
      </c>
      <c r="J189" s="8">
        <v>0</v>
      </c>
      <c r="K189" s="108"/>
      <c r="L189" s="108"/>
    </row>
    <row r="190" spans="2:12" ht="15.75" x14ac:dyDescent="0.25">
      <c r="B190" s="233" t="s">
        <v>33</v>
      </c>
      <c r="C190" s="234" t="s">
        <v>7</v>
      </c>
      <c r="D190" s="110" t="s">
        <v>4</v>
      </c>
      <c r="E190" s="8"/>
      <c r="F190" s="8"/>
      <c r="G190" s="7">
        <v>0</v>
      </c>
      <c r="H190" s="7">
        <v>0</v>
      </c>
      <c r="I190" s="7">
        <v>0</v>
      </c>
      <c r="J190" s="7">
        <v>0</v>
      </c>
      <c r="K190" s="108"/>
      <c r="L190" s="108"/>
    </row>
    <row r="191" spans="2:12" ht="15.75" x14ac:dyDescent="0.25">
      <c r="B191" s="233" t="s">
        <v>33</v>
      </c>
      <c r="C191" s="234" t="s">
        <v>7</v>
      </c>
      <c r="D191" s="110" t="s">
        <v>5</v>
      </c>
      <c r="E191" s="8"/>
      <c r="F191" s="8"/>
      <c r="G191" s="7">
        <v>0</v>
      </c>
      <c r="H191" s="7">
        <v>0</v>
      </c>
      <c r="I191" s="7">
        <v>0</v>
      </c>
      <c r="J191" s="7">
        <v>0</v>
      </c>
      <c r="K191" s="108"/>
      <c r="L191" s="108"/>
    </row>
    <row r="192" spans="2:12" ht="15.75" x14ac:dyDescent="0.25">
      <c r="B192" s="233" t="s">
        <v>587</v>
      </c>
      <c r="C192" s="234" t="s">
        <v>7</v>
      </c>
      <c r="D192" s="30" t="s">
        <v>1</v>
      </c>
      <c r="E192" s="7">
        <v>27864.5</v>
      </c>
      <c r="F192" s="7">
        <v>28496.1</v>
      </c>
      <c r="G192" s="7">
        <v>25942.6</v>
      </c>
      <c r="H192" s="7">
        <v>25942.6</v>
      </c>
      <c r="I192" s="7">
        <v>25942.6</v>
      </c>
      <c r="J192" s="7">
        <v>25942.6</v>
      </c>
      <c r="K192" s="108"/>
      <c r="L192" s="108"/>
    </row>
    <row r="193" spans="2:12" ht="15.75" x14ac:dyDescent="0.25">
      <c r="B193" s="233" t="s">
        <v>34</v>
      </c>
      <c r="C193" s="234" t="s">
        <v>7</v>
      </c>
      <c r="D193" s="110" t="s">
        <v>2</v>
      </c>
      <c r="E193" s="8">
        <v>27864.5</v>
      </c>
      <c r="F193" s="8">
        <v>28496.1</v>
      </c>
      <c r="G193" s="8">
        <v>25942.6</v>
      </c>
      <c r="H193" s="8">
        <v>25942.6</v>
      </c>
      <c r="I193" s="8">
        <v>25942.6</v>
      </c>
      <c r="J193" s="8">
        <v>25942.6</v>
      </c>
      <c r="K193" s="108"/>
      <c r="L193" s="108"/>
    </row>
    <row r="194" spans="2:12" ht="15.75" x14ac:dyDescent="0.25">
      <c r="B194" s="233" t="s">
        <v>34</v>
      </c>
      <c r="C194" s="234" t="s">
        <v>7</v>
      </c>
      <c r="D194" s="110" t="s">
        <v>3</v>
      </c>
      <c r="E194" s="8"/>
      <c r="F194" s="8"/>
      <c r="G194" s="7">
        <v>0</v>
      </c>
      <c r="H194" s="7">
        <v>0</v>
      </c>
      <c r="I194" s="7">
        <v>0</v>
      </c>
      <c r="J194" s="7">
        <v>0</v>
      </c>
      <c r="K194" s="108"/>
      <c r="L194" s="108"/>
    </row>
    <row r="195" spans="2:12" ht="15.75" x14ac:dyDescent="0.25">
      <c r="B195" s="233" t="s">
        <v>34</v>
      </c>
      <c r="C195" s="234" t="s">
        <v>7</v>
      </c>
      <c r="D195" s="110" t="s">
        <v>4</v>
      </c>
      <c r="E195" s="8"/>
      <c r="F195" s="8"/>
      <c r="G195" s="7">
        <v>0</v>
      </c>
      <c r="H195" s="7">
        <v>0</v>
      </c>
      <c r="I195" s="7">
        <v>0</v>
      </c>
      <c r="J195" s="7">
        <v>0</v>
      </c>
      <c r="K195" s="108"/>
      <c r="L195" s="108"/>
    </row>
    <row r="196" spans="2:12" ht="15.75" x14ac:dyDescent="0.25">
      <c r="B196" s="233" t="s">
        <v>34</v>
      </c>
      <c r="C196" s="234" t="s">
        <v>7</v>
      </c>
      <c r="D196" s="110" t="s">
        <v>5</v>
      </c>
      <c r="E196" s="8"/>
      <c r="F196" s="8"/>
      <c r="G196" s="7">
        <v>0</v>
      </c>
      <c r="H196" s="7">
        <v>0</v>
      </c>
      <c r="I196" s="7">
        <v>0</v>
      </c>
      <c r="J196" s="7">
        <v>0</v>
      </c>
      <c r="K196" s="108"/>
      <c r="L196" s="108"/>
    </row>
    <row r="197" spans="2:12" ht="15.75" x14ac:dyDescent="0.25">
      <c r="B197" s="233" t="s">
        <v>588</v>
      </c>
      <c r="C197" s="234" t="s">
        <v>7</v>
      </c>
      <c r="D197" s="30" t="s">
        <v>1</v>
      </c>
      <c r="E197" s="7">
        <v>30110.600000000002</v>
      </c>
      <c r="F197" s="7">
        <v>38914</v>
      </c>
      <c r="G197" s="7">
        <v>20921.7</v>
      </c>
      <c r="H197" s="7">
        <v>20921.7</v>
      </c>
      <c r="I197" s="7">
        <v>20921.7</v>
      </c>
      <c r="J197" s="7">
        <v>20921.7</v>
      </c>
      <c r="K197" s="108"/>
      <c r="L197" s="108"/>
    </row>
    <row r="198" spans="2:12" ht="15.75" x14ac:dyDescent="0.25">
      <c r="B198" s="233" t="s">
        <v>35</v>
      </c>
      <c r="C198" s="234" t="s">
        <v>7</v>
      </c>
      <c r="D198" s="110" t="s">
        <v>2</v>
      </c>
      <c r="E198" s="8">
        <v>30110.600000000002</v>
      </c>
      <c r="F198" s="94">
        <v>38914</v>
      </c>
      <c r="G198" s="94">
        <v>20921.7</v>
      </c>
      <c r="H198" s="94">
        <v>20921.7</v>
      </c>
      <c r="I198" s="94">
        <v>20921.7</v>
      </c>
      <c r="J198" s="94">
        <v>20921.7</v>
      </c>
      <c r="K198" s="108"/>
      <c r="L198" s="108"/>
    </row>
    <row r="199" spans="2:12" ht="15.75" x14ac:dyDescent="0.25">
      <c r="B199" s="233" t="s">
        <v>35</v>
      </c>
      <c r="C199" s="234" t="s">
        <v>7</v>
      </c>
      <c r="D199" s="110" t="s">
        <v>3</v>
      </c>
      <c r="E199" s="8"/>
      <c r="F199" s="8"/>
      <c r="G199" s="7">
        <v>0</v>
      </c>
      <c r="H199" s="7">
        <v>0</v>
      </c>
      <c r="I199" s="7">
        <v>0</v>
      </c>
      <c r="J199" s="7">
        <v>0</v>
      </c>
      <c r="K199" s="108"/>
      <c r="L199" s="108"/>
    </row>
    <row r="200" spans="2:12" ht="15.75" x14ac:dyDescent="0.25">
      <c r="B200" s="233" t="s">
        <v>35</v>
      </c>
      <c r="C200" s="234" t="s">
        <v>7</v>
      </c>
      <c r="D200" s="110" t="s">
        <v>4</v>
      </c>
      <c r="E200" s="8"/>
      <c r="F200" s="8"/>
      <c r="G200" s="7">
        <v>0</v>
      </c>
      <c r="H200" s="7">
        <v>0</v>
      </c>
      <c r="I200" s="7">
        <v>0</v>
      </c>
      <c r="J200" s="7">
        <v>0</v>
      </c>
      <c r="K200" s="108"/>
      <c r="L200" s="108"/>
    </row>
    <row r="201" spans="2:12" ht="15.75" x14ac:dyDescent="0.25">
      <c r="B201" s="233" t="s">
        <v>35</v>
      </c>
      <c r="C201" s="234" t="s">
        <v>7</v>
      </c>
      <c r="D201" s="110" t="s">
        <v>5</v>
      </c>
      <c r="E201" s="8"/>
      <c r="F201" s="8"/>
      <c r="G201" s="7">
        <v>0</v>
      </c>
      <c r="H201" s="7">
        <v>0</v>
      </c>
      <c r="I201" s="7">
        <v>0</v>
      </c>
      <c r="J201" s="7">
        <v>0</v>
      </c>
      <c r="K201" s="108"/>
      <c r="L201" s="108"/>
    </row>
    <row r="202" spans="2:12" ht="15.75" x14ac:dyDescent="0.25">
      <c r="B202" s="233" t="s">
        <v>589</v>
      </c>
      <c r="C202" s="234" t="s">
        <v>7</v>
      </c>
      <c r="D202" s="30" t="s">
        <v>1</v>
      </c>
      <c r="E202" s="7">
        <v>373276.76999999996</v>
      </c>
      <c r="F202" s="7">
        <v>383699.7</v>
      </c>
      <c r="G202" s="7">
        <v>324696.7</v>
      </c>
      <c r="H202" s="7">
        <v>321696.7</v>
      </c>
      <c r="I202" s="7">
        <v>321696.7</v>
      </c>
      <c r="J202" s="7">
        <v>321696.7</v>
      </c>
      <c r="K202" s="108"/>
      <c r="L202" s="108"/>
    </row>
    <row r="203" spans="2:12" ht="15.75" x14ac:dyDescent="0.25">
      <c r="B203" s="233" t="s">
        <v>399</v>
      </c>
      <c r="C203" s="234" t="s">
        <v>7</v>
      </c>
      <c r="D203" s="110" t="s">
        <v>2</v>
      </c>
      <c r="E203" s="8">
        <v>373276.76999999996</v>
      </c>
      <c r="F203" s="8">
        <v>383699.7</v>
      </c>
      <c r="G203" s="8">
        <v>324696.7</v>
      </c>
      <c r="H203" s="8">
        <v>321696.7</v>
      </c>
      <c r="I203" s="8">
        <v>321696.7</v>
      </c>
      <c r="J203" s="8">
        <v>321696.7</v>
      </c>
      <c r="K203" s="108"/>
      <c r="L203" s="108"/>
    </row>
    <row r="204" spans="2:12" ht="15.75" x14ac:dyDescent="0.25">
      <c r="B204" s="233" t="s">
        <v>399</v>
      </c>
      <c r="C204" s="234" t="s">
        <v>7</v>
      </c>
      <c r="D204" s="110" t="s">
        <v>3</v>
      </c>
      <c r="E204" s="8"/>
      <c r="F204" s="8"/>
      <c r="G204" s="7">
        <v>0</v>
      </c>
      <c r="H204" s="7">
        <v>0</v>
      </c>
      <c r="I204" s="7">
        <v>0</v>
      </c>
      <c r="J204" s="7">
        <v>0</v>
      </c>
      <c r="K204" s="108"/>
      <c r="L204" s="108"/>
    </row>
    <row r="205" spans="2:12" ht="15.75" x14ac:dyDescent="0.25">
      <c r="B205" s="233" t="s">
        <v>399</v>
      </c>
      <c r="C205" s="234" t="s">
        <v>7</v>
      </c>
      <c r="D205" s="110" t="s">
        <v>4</v>
      </c>
      <c r="E205" s="8"/>
      <c r="F205" s="8"/>
      <c r="G205" s="7">
        <v>0</v>
      </c>
      <c r="H205" s="7">
        <v>0</v>
      </c>
      <c r="I205" s="7">
        <v>0</v>
      </c>
      <c r="J205" s="7">
        <v>0</v>
      </c>
      <c r="K205" s="108"/>
      <c r="L205" s="108"/>
    </row>
    <row r="206" spans="2:12" ht="15.75" x14ac:dyDescent="0.25">
      <c r="B206" s="233" t="s">
        <v>399</v>
      </c>
      <c r="C206" s="234" t="s">
        <v>7</v>
      </c>
      <c r="D206" s="110" t="s">
        <v>5</v>
      </c>
      <c r="E206" s="8"/>
      <c r="F206" s="8"/>
      <c r="G206" s="7">
        <v>0</v>
      </c>
      <c r="H206" s="7">
        <v>0</v>
      </c>
      <c r="I206" s="7">
        <v>0</v>
      </c>
      <c r="J206" s="7">
        <v>0</v>
      </c>
      <c r="K206" s="108"/>
      <c r="L206" s="108"/>
    </row>
    <row r="207" spans="2:12" ht="15.75" x14ac:dyDescent="0.25">
      <c r="B207" s="233" t="s">
        <v>590</v>
      </c>
      <c r="C207" s="234" t="s">
        <v>7</v>
      </c>
      <c r="D207" s="30" t="s">
        <v>1</v>
      </c>
      <c r="E207" s="7">
        <v>4576.8999999999996</v>
      </c>
      <c r="F207" s="7">
        <v>1552.2</v>
      </c>
      <c r="G207" s="7">
        <v>3503</v>
      </c>
      <c r="H207" s="7">
        <v>3296.9</v>
      </c>
      <c r="I207" s="7">
        <v>3091</v>
      </c>
      <c r="J207" s="7">
        <v>3091</v>
      </c>
      <c r="K207" s="108"/>
      <c r="L207" s="108"/>
    </row>
    <row r="208" spans="2:12" ht="15.75" x14ac:dyDescent="0.25">
      <c r="B208" s="233" t="s">
        <v>36</v>
      </c>
      <c r="C208" s="234" t="s">
        <v>7</v>
      </c>
      <c r="D208" s="110" t="s">
        <v>2</v>
      </c>
      <c r="E208" s="8">
        <v>4576.8999999999996</v>
      </c>
      <c r="F208" s="8">
        <v>1552.2</v>
      </c>
      <c r="G208" s="8">
        <v>3503</v>
      </c>
      <c r="H208" s="8">
        <v>3296.9</v>
      </c>
      <c r="I208" s="8">
        <v>3091</v>
      </c>
      <c r="J208" s="8">
        <v>3091</v>
      </c>
      <c r="K208" s="108"/>
      <c r="L208" s="108"/>
    </row>
    <row r="209" spans="2:12" ht="15.75" x14ac:dyDescent="0.25">
      <c r="B209" s="233" t="s">
        <v>36</v>
      </c>
      <c r="C209" s="234" t="s">
        <v>7</v>
      </c>
      <c r="D209" s="110" t="s">
        <v>3</v>
      </c>
      <c r="E209" s="8"/>
      <c r="F209" s="8"/>
      <c r="G209" s="7">
        <v>0</v>
      </c>
      <c r="H209" s="7">
        <v>0</v>
      </c>
      <c r="I209" s="7">
        <v>0</v>
      </c>
      <c r="J209" s="7">
        <v>0</v>
      </c>
      <c r="K209" s="108"/>
      <c r="L209" s="108"/>
    </row>
    <row r="210" spans="2:12" ht="15.75" x14ac:dyDescent="0.25">
      <c r="B210" s="233" t="s">
        <v>36</v>
      </c>
      <c r="C210" s="234" t="s">
        <v>7</v>
      </c>
      <c r="D210" s="110" t="s">
        <v>4</v>
      </c>
      <c r="E210" s="8"/>
      <c r="F210" s="8"/>
      <c r="G210" s="7">
        <v>0</v>
      </c>
      <c r="H210" s="7">
        <v>0</v>
      </c>
      <c r="I210" s="7">
        <v>0</v>
      </c>
      <c r="J210" s="7">
        <v>0</v>
      </c>
      <c r="K210" s="108"/>
      <c r="L210" s="108"/>
    </row>
    <row r="211" spans="2:12" ht="15.75" x14ac:dyDescent="0.25">
      <c r="B211" s="233" t="s">
        <v>36</v>
      </c>
      <c r="C211" s="234" t="s">
        <v>7</v>
      </c>
      <c r="D211" s="110" t="s">
        <v>5</v>
      </c>
      <c r="E211" s="8"/>
      <c r="F211" s="8"/>
      <c r="G211" s="7">
        <v>0</v>
      </c>
      <c r="H211" s="7">
        <v>0</v>
      </c>
      <c r="I211" s="7">
        <v>0</v>
      </c>
      <c r="J211" s="7">
        <v>0</v>
      </c>
      <c r="K211" s="108"/>
      <c r="L211" s="108"/>
    </row>
    <row r="212" spans="2:12" ht="15.75" x14ac:dyDescent="0.25">
      <c r="B212" s="233" t="s">
        <v>591</v>
      </c>
      <c r="C212" s="234" t="s">
        <v>7</v>
      </c>
      <c r="D212" s="30" t="s">
        <v>1</v>
      </c>
      <c r="E212" s="7">
        <v>33983.5</v>
      </c>
      <c r="F212" s="7">
        <v>19015.8</v>
      </c>
      <c r="G212" s="7">
        <v>15313.6</v>
      </c>
      <c r="H212" s="7">
        <v>14412.7</v>
      </c>
      <c r="I212" s="7">
        <v>13512.2</v>
      </c>
      <c r="J212" s="7">
        <v>13512.2</v>
      </c>
      <c r="K212" s="108"/>
      <c r="L212" s="108"/>
    </row>
    <row r="213" spans="2:12" ht="15.75" x14ac:dyDescent="0.25">
      <c r="B213" s="233" t="s">
        <v>37</v>
      </c>
      <c r="C213" s="234" t="s">
        <v>7</v>
      </c>
      <c r="D213" s="110" t="s">
        <v>2</v>
      </c>
      <c r="E213" s="8">
        <v>33983.5</v>
      </c>
      <c r="F213" s="8">
        <v>19015.8</v>
      </c>
      <c r="G213" s="8">
        <v>15313.6</v>
      </c>
      <c r="H213" s="8">
        <v>14412.7</v>
      </c>
      <c r="I213" s="8">
        <v>13512.2</v>
      </c>
      <c r="J213" s="8">
        <v>13512.2</v>
      </c>
      <c r="K213" s="108"/>
      <c r="L213" s="108"/>
    </row>
    <row r="214" spans="2:12" ht="15.75" x14ac:dyDescent="0.25">
      <c r="B214" s="233" t="s">
        <v>37</v>
      </c>
      <c r="C214" s="234" t="s">
        <v>7</v>
      </c>
      <c r="D214" s="110" t="s">
        <v>3</v>
      </c>
      <c r="E214" s="8"/>
      <c r="F214" s="8"/>
      <c r="G214" s="7">
        <v>0</v>
      </c>
      <c r="H214" s="7">
        <v>0</v>
      </c>
      <c r="I214" s="7">
        <v>0</v>
      </c>
      <c r="J214" s="7">
        <v>0</v>
      </c>
      <c r="K214" s="108"/>
      <c r="L214" s="108"/>
    </row>
    <row r="215" spans="2:12" ht="15.75" x14ac:dyDescent="0.25">
      <c r="B215" s="233" t="s">
        <v>37</v>
      </c>
      <c r="C215" s="234" t="s">
        <v>7</v>
      </c>
      <c r="D215" s="110" t="s">
        <v>4</v>
      </c>
      <c r="E215" s="8"/>
      <c r="F215" s="8"/>
      <c r="G215" s="7">
        <v>0</v>
      </c>
      <c r="H215" s="7">
        <v>0</v>
      </c>
      <c r="I215" s="7">
        <v>0</v>
      </c>
      <c r="J215" s="7">
        <v>0</v>
      </c>
      <c r="K215" s="108"/>
      <c r="L215" s="108"/>
    </row>
    <row r="216" spans="2:12" ht="15.75" x14ac:dyDescent="0.25">
      <c r="B216" s="233" t="s">
        <v>37</v>
      </c>
      <c r="C216" s="234" t="s">
        <v>7</v>
      </c>
      <c r="D216" s="110" t="s">
        <v>5</v>
      </c>
      <c r="E216" s="8"/>
      <c r="F216" s="8"/>
      <c r="G216" s="7">
        <v>0</v>
      </c>
      <c r="H216" s="7">
        <v>0</v>
      </c>
      <c r="I216" s="7">
        <v>0</v>
      </c>
      <c r="J216" s="7">
        <v>0</v>
      </c>
      <c r="K216" s="108"/>
      <c r="L216" s="108"/>
    </row>
    <row r="217" spans="2:12" ht="15.75" x14ac:dyDescent="0.25">
      <c r="B217" s="233" t="s">
        <v>215</v>
      </c>
      <c r="C217" s="234" t="s">
        <v>7</v>
      </c>
      <c r="D217" s="30" t="s">
        <v>1</v>
      </c>
      <c r="E217" s="7">
        <v>49729.3</v>
      </c>
      <c r="F217" s="7">
        <v>47629.3</v>
      </c>
      <c r="G217" s="7">
        <v>40484.9</v>
      </c>
      <c r="H217" s="7">
        <v>38103.4</v>
      </c>
      <c r="I217" s="7">
        <v>35722</v>
      </c>
      <c r="J217" s="7">
        <v>35722</v>
      </c>
      <c r="K217" s="108"/>
      <c r="L217" s="108"/>
    </row>
    <row r="218" spans="2:12" ht="15.75" x14ac:dyDescent="0.25">
      <c r="B218" s="233" t="s">
        <v>38</v>
      </c>
      <c r="C218" s="234" t="s">
        <v>7</v>
      </c>
      <c r="D218" s="110" t="s">
        <v>2</v>
      </c>
      <c r="E218" s="8">
        <v>49729.3</v>
      </c>
      <c r="F218" s="8">
        <v>47629.3</v>
      </c>
      <c r="G218" s="7">
        <v>40484.9</v>
      </c>
      <c r="H218" s="7">
        <v>38103.4</v>
      </c>
      <c r="I218" s="7">
        <v>35722</v>
      </c>
      <c r="J218" s="7">
        <v>35722</v>
      </c>
      <c r="K218" s="108"/>
      <c r="L218" s="108"/>
    </row>
    <row r="219" spans="2:12" ht="15.75" x14ac:dyDescent="0.25">
      <c r="B219" s="233" t="s">
        <v>38</v>
      </c>
      <c r="C219" s="234" t="s">
        <v>7</v>
      </c>
      <c r="D219" s="110" t="s">
        <v>3</v>
      </c>
      <c r="E219" s="8"/>
      <c r="F219" s="8"/>
      <c r="G219" s="7">
        <v>0</v>
      </c>
      <c r="H219" s="7">
        <v>0</v>
      </c>
      <c r="I219" s="7">
        <v>0</v>
      </c>
      <c r="J219" s="7">
        <v>0</v>
      </c>
      <c r="K219" s="108"/>
      <c r="L219" s="108"/>
    </row>
    <row r="220" spans="2:12" ht="15.75" x14ac:dyDescent="0.25">
      <c r="B220" s="233" t="s">
        <v>38</v>
      </c>
      <c r="C220" s="234" t="s">
        <v>7</v>
      </c>
      <c r="D220" s="110" t="s">
        <v>4</v>
      </c>
      <c r="E220" s="8"/>
      <c r="F220" s="8"/>
      <c r="G220" s="7">
        <v>0</v>
      </c>
      <c r="H220" s="7">
        <v>0</v>
      </c>
      <c r="I220" s="7">
        <v>0</v>
      </c>
      <c r="J220" s="7">
        <v>0</v>
      </c>
      <c r="K220" s="108"/>
      <c r="L220" s="108"/>
    </row>
    <row r="221" spans="2:12" ht="15.75" x14ac:dyDescent="0.25">
      <c r="B221" s="233" t="s">
        <v>38</v>
      </c>
      <c r="C221" s="234" t="s">
        <v>7</v>
      </c>
      <c r="D221" s="110" t="s">
        <v>5</v>
      </c>
      <c r="E221" s="8"/>
      <c r="F221" s="8"/>
      <c r="G221" s="7">
        <v>0</v>
      </c>
      <c r="H221" s="7">
        <v>0</v>
      </c>
      <c r="I221" s="7">
        <v>0</v>
      </c>
      <c r="J221" s="7">
        <v>0</v>
      </c>
      <c r="K221" s="108"/>
      <c r="L221" s="108"/>
    </row>
    <row r="222" spans="2:12" ht="15.75" x14ac:dyDescent="0.25">
      <c r="B222" s="233" t="s">
        <v>592</v>
      </c>
      <c r="C222" s="234" t="s">
        <v>7</v>
      </c>
      <c r="D222" s="30" t="s">
        <v>1</v>
      </c>
      <c r="E222" s="7">
        <v>49729.3</v>
      </c>
      <c r="F222" s="7">
        <v>47629.3</v>
      </c>
      <c r="G222" s="7">
        <v>40484.9</v>
      </c>
      <c r="H222" s="7">
        <v>38103.4</v>
      </c>
      <c r="I222" s="7">
        <v>35722</v>
      </c>
      <c r="J222" s="7">
        <v>35722</v>
      </c>
      <c r="K222" s="108"/>
      <c r="L222" s="108"/>
    </row>
    <row r="223" spans="2:12" ht="15.75" x14ac:dyDescent="0.25">
      <c r="B223" s="233" t="s">
        <v>39</v>
      </c>
      <c r="C223" s="234" t="s">
        <v>7</v>
      </c>
      <c r="D223" s="110" t="s">
        <v>2</v>
      </c>
      <c r="E223" s="8">
        <v>49729.3</v>
      </c>
      <c r="F223" s="8">
        <v>47629.3</v>
      </c>
      <c r="G223" s="8">
        <v>40484.9</v>
      </c>
      <c r="H223" s="8">
        <v>38103.4</v>
      </c>
      <c r="I223" s="8">
        <v>35722</v>
      </c>
      <c r="J223" s="8">
        <v>35722</v>
      </c>
      <c r="K223" s="108"/>
      <c r="L223" s="108"/>
    </row>
    <row r="224" spans="2:12" ht="15.75" x14ac:dyDescent="0.25">
      <c r="B224" s="233" t="s">
        <v>39</v>
      </c>
      <c r="C224" s="234" t="s">
        <v>7</v>
      </c>
      <c r="D224" s="110" t="s">
        <v>3</v>
      </c>
      <c r="E224" s="8"/>
      <c r="F224" s="8"/>
      <c r="G224" s="7">
        <v>0</v>
      </c>
      <c r="H224" s="7">
        <v>0</v>
      </c>
      <c r="I224" s="7">
        <v>0</v>
      </c>
      <c r="J224" s="7">
        <v>0</v>
      </c>
      <c r="K224" s="108"/>
      <c r="L224" s="108"/>
    </row>
    <row r="225" spans="2:12" ht="15.75" x14ac:dyDescent="0.25">
      <c r="B225" s="233" t="s">
        <v>39</v>
      </c>
      <c r="C225" s="234" t="s">
        <v>7</v>
      </c>
      <c r="D225" s="110" t="s">
        <v>4</v>
      </c>
      <c r="E225" s="8"/>
      <c r="F225" s="8"/>
      <c r="G225" s="7">
        <v>0</v>
      </c>
      <c r="H225" s="7">
        <v>0</v>
      </c>
      <c r="I225" s="7">
        <v>0</v>
      </c>
      <c r="J225" s="7">
        <v>0</v>
      </c>
      <c r="K225" s="108"/>
      <c r="L225" s="108"/>
    </row>
    <row r="226" spans="2:12" ht="15.75" x14ac:dyDescent="0.25">
      <c r="B226" s="233" t="s">
        <v>39</v>
      </c>
      <c r="C226" s="234" t="s">
        <v>7</v>
      </c>
      <c r="D226" s="110" t="s">
        <v>5</v>
      </c>
      <c r="E226" s="8"/>
      <c r="F226" s="8"/>
      <c r="G226" s="7">
        <v>0</v>
      </c>
      <c r="H226" s="7">
        <v>0</v>
      </c>
      <c r="I226" s="7">
        <v>0</v>
      </c>
      <c r="J226" s="7">
        <v>0</v>
      </c>
      <c r="K226" s="108"/>
      <c r="L226" s="108"/>
    </row>
    <row r="227" spans="2:12" ht="15.75" x14ac:dyDescent="0.25">
      <c r="B227" s="233" t="s">
        <v>233</v>
      </c>
      <c r="C227" s="234" t="s">
        <v>7</v>
      </c>
      <c r="D227" s="30" t="s">
        <v>1</v>
      </c>
      <c r="E227" s="7">
        <v>427069.7</v>
      </c>
      <c r="F227" s="7">
        <v>447797.10000000003</v>
      </c>
      <c r="G227" s="7">
        <v>396024.2</v>
      </c>
      <c r="H227" s="7">
        <v>377654.39999999997</v>
      </c>
      <c r="I227" s="7">
        <v>359549.3</v>
      </c>
      <c r="J227" s="7">
        <v>293582</v>
      </c>
      <c r="K227" s="108"/>
      <c r="L227" s="108"/>
    </row>
    <row r="228" spans="2:12" ht="15.75" x14ac:dyDescent="0.25">
      <c r="B228" s="233" t="s">
        <v>40</v>
      </c>
      <c r="C228" s="234" t="s">
        <v>7</v>
      </c>
      <c r="D228" s="110" t="s">
        <v>2</v>
      </c>
      <c r="E228" s="8">
        <v>352347.2</v>
      </c>
      <c r="F228" s="8">
        <v>372132.4</v>
      </c>
      <c r="G228" s="7">
        <v>326330.40000000002</v>
      </c>
      <c r="H228" s="7">
        <v>311687.09999999998</v>
      </c>
      <c r="I228" s="7">
        <v>293582</v>
      </c>
      <c r="J228" s="7">
        <v>293582</v>
      </c>
      <c r="K228" s="108"/>
      <c r="L228" s="108"/>
    </row>
    <row r="229" spans="2:12" ht="15.75" x14ac:dyDescent="0.25">
      <c r="B229" s="233" t="s">
        <v>40</v>
      </c>
      <c r="C229" s="234" t="s">
        <v>7</v>
      </c>
      <c r="D229" s="110" t="s">
        <v>3</v>
      </c>
      <c r="E229" s="8">
        <v>74722.5</v>
      </c>
      <c r="F229" s="8">
        <v>75664.7</v>
      </c>
      <c r="G229" s="7">
        <v>69693.8</v>
      </c>
      <c r="H229" s="7">
        <v>65967.3</v>
      </c>
      <c r="I229" s="7">
        <v>65967.3</v>
      </c>
      <c r="J229" s="7">
        <v>0</v>
      </c>
      <c r="K229" s="108"/>
      <c r="L229" s="108"/>
    </row>
    <row r="230" spans="2:12" ht="15.75" x14ac:dyDescent="0.25">
      <c r="B230" s="233" t="s">
        <v>40</v>
      </c>
      <c r="C230" s="234" t="s">
        <v>7</v>
      </c>
      <c r="D230" s="110" t="s">
        <v>4</v>
      </c>
      <c r="E230" s="8"/>
      <c r="F230" s="8"/>
      <c r="G230" s="7">
        <v>0</v>
      </c>
      <c r="H230" s="7">
        <v>0</v>
      </c>
      <c r="I230" s="7">
        <v>0</v>
      </c>
      <c r="J230" s="7">
        <v>0</v>
      </c>
      <c r="K230" s="108"/>
      <c r="L230" s="108"/>
    </row>
    <row r="231" spans="2:12" ht="15.75" x14ac:dyDescent="0.25">
      <c r="B231" s="233" t="s">
        <v>40</v>
      </c>
      <c r="C231" s="234" t="s">
        <v>7</v>
      </c>
      <c r="D231" s="110" t="s">
        <v>5</v>
      </c>
      <c r="E231" s="8"/>
      <c r="F231" s="8"/>
      <c r="G231" s="7">
        <v>0</v>
      </c>
      <c r="H231" s="7">
        <v>0</v>
      </c>
      <c r="I231" s="7">
        <v>0</v>
      </c>
      <c r="J231" s="7">
        <v>0</v>
      </c>
      <c r="K231" s="108"/>
      <c r="L231" s="108"/>
    </row>
    <row r="232" spans="2:12" ht="15.75" x14ac:dyDescent="0.25">
      <c r="B232" s="233" t="s">
        <v>593</v>
      </c>
      <c r="C232" s="234" t="s">
        <v>7</v>
      </c>
      <c r="D232" s="30" t="s">
        <v>1</v>
      </c>
      <c r="E232" s="7">
        <v>332484.3</v>
      </c>
      <c r="F232" s="7">
        <v>352019</v>
      </c>
      <c r="G232" s="7">
        <v>307804.2</v>
      </c>
      <c r="H232" s="7">
        <v>289698</v>
      </c>
      <c r="I232" s="7">
        <v>271592.90000000002</v>
      </c>
      <c r="J232" s="7">
        <v>271592.90000000002</v>
      </c>
      <c r="K232" s="108"/>
      <c r="L232" s="108"/>
    </row>
    <row r="233" spans="2:12" ht="15.75" x14ac:dyDescent="0.25">
      <c r="B233" s="233" t="s">
        <v>41</v>
      </c>
      <c r="C233" s="234" t="s">
        <v>7</v>
      </c>
      <c r="D233" s="110" t="s">
        <v>2</v>
      </c>
      <c r="E233" s="8">
        <v>332484.3</v>
      </c>
      <c r="F233" s="8">
        <v>352019</v>
      </c>
      <c r="G233" s="8">
        <v>307804.2</v>
      </c>
      <c r="H233" s="8">
        <v>289698</v>
      </c>
      <c r="I233" s="8">
        <v>271592.90000000002</v>
      </c>
      <c r="J233" s="8">
        <v>271592.90000000002</v>
      </c>
      <c r="K233" s="108"/>
      <c r="L233" s="108"/>
    </row>
    <row r="234" spans="2:12" ht="15.75" x14ac:dyDescent="0.25">
      <c r="B234" s="233" t="s">
        <v>41</v>
      </c>
      <c r="C234" s="234" t="s">
        <v>7</v>
      </c>
      <c r="D234" s="110" t="s">
        <v>3</v>
      </c>
      <c r="E234" s="8"/>
      <c r="F234" s="8"/>
      <c r="G234" s="7">
        <v>0</v>
      </c>
      <c r="H234" s="7">
        <v>0</v>
      </c>
      <c r="I234" s="7">
        <v>0</v>
      </c>
      <c r="J234" s="7">
        <v>0</v>
      </c>
      <c r="K234" s="108"/>
      <c r="L234" s="108"/>
    </row>
    <row r="235" spans="2:12" ht="15.75" x14ac:dyDescent="0.25">
      <c r="B235" s="233" t="s">
        <v>41</v>
      </c>
      <c r="C235" s="234" t="s">
        <v>7</v>
      </c>
      <c r="D235" s="110" t="s">
        <v>4</v>
      </c>
      <c r="E235" s="8"/>
      <c r="F235" s="8"/>
      <c r="G235" s="7">
        <v>0</v>
      </c>
      <c r="H235" s="7">
        <v>0</v>
      </c>
      <c r="I235" s="7">
        <v>0</v>
      </c>
      <c r="J235" s="7">
        <v>0</v>
      </c>
      <c r="K235" s="108"/>
      <c r="L235" s="108"/>
    </row>
    <row r="236" spans="2:12" ht="15.75" x14ac:dyDescent="0.25">
      <c r="B236" s="233" t="s">
        <v>41</v>
      </c>
      <c r="C236" s="234" t="s">
        <v>7</v>
      </c>
      <c r="D236" s="110" t="s">
        <v>5</v>
      </c>
      <c r="E236" s="8"/>
      <c r="F236" s="8"/>
      <c r="G236" s="7">
        <v>0</v>
      </c>
      <c r="H236" s="7">
        <v>0</v>
      </c>
      <c r="I236" s="7">
        <v>0</v>
      </c>
      <c r="J236" s="7">
        <v>0</v>
      </c>
      <c r="K236" s="108"/>
      <c r="L236" s="108"/>
    </row>
    <row r="237" spans="2:12" ht="15.75" x14ac:dyDescent="0.25">
      <c r="B237" s="233" t="s">
        <v>594</v>
      </c>
      <c r="C237" s="234" t="s">
        <v>7</v>
      </c>
      <c r="D237" s="30" t="s">
        <v>1</v>
      </c>
      <c r="E237" s="7">
        <v>94585.4</v>
      </c>
      <c r="F237" s="7">
        <v>95778.1</v>
      </c>
      <c r="G237" s="7">
        <v>88220</v>
      </c>
      <c r="H237" s="7">
        <v>87956.4</v>
      </c>
      <c r="I237" s="7">
        <v>87956.4</v>
      </c>
      <c r="J237" s="7">
        <v>21989.1</v>
      </c>
      <c r="K237" s="108"/>
      <c r="L237" s="108"/>
    </row>
    <row r="238" spans="2:12" ht="15.75" x14ac:dyDescent="0.25">
      <c r="B238" s="233"/>
      <c r="C238" s="234" t="s">
        <v>7</v>
      </c>
      <c r="D238" s="110" t="s">
        <v>2</v>
      </c>
      <c r="E238" s="8">
        <v>19862.900000000001</v>
      </c>
      <c r="F238" s="8">
        <v>20113.400000000001</v>
      </c>
      <c r="G238" s="8">
        <v>18526.2</v>
      </c>
      <c r="H238" s="8">
        <v>21989.1</v>
      </c>
      <c r="I238" s="8">
        <v>21989.1</v>
      </c>
      <c r="J238" s="8">
        <v>21989.1</v>
      </c>
      <c r="K238" s="108"/>
      <c r="L238" s="108"/>
    </row>
    <row r="239" spans="2:12" ht="15.75" x14ac:dyDescent="0.25">
      <c r="B239" s="233"/>
      <c r="C239" s="234" t="s">
        <v>7</v>
      </c>
      <c r="D239" s="110" t="s">
        <v>3</v>
      </c>
      <c r="E239" s="8">
        <v>74722.5</v>
      </c>
      <c r="F239" s="8">
        <v>75664.7</v>
      </c>
      <c r="G239" s="8">
        <v>69693.8</v>
      </c>
      <c r="H239" s="8">
        <v>65967.3</v>
      </c>
      <c r="I239" s="8">
        <v>65967.3</v>
      </c>
      <c r="J239" s="8">
        <v>0</v>
      </c>
      <c r="K239" s="108"/>
      <c r="L239" s="108"/>
    </row>
    <row r="240" spans="2:12" ht="15.75" x14ac:dyDescent="0.25">
      <c r="B240" s="233"/>
      <c r="C240" s="234" t="s">
        <v>7</v>
      </c>
      <c r="D240" s="110" t="s">
        <v>4</v>
      </c>
      <c r="E240" s="8"/>
      <c r="F240" s="8"/>
      <c r="G240" s="7">
        <v>0</v>
      </c>
      <c r="H240" s="7">
        <v>0</v>
      </c>
      <c r="I240" s="7">
        <v>0</v>
      </c>
      <c r="J240" s="7">
        <v>0</v>
      </c>
      <c r="K240" s="108"/>
      <c r="L240" s="108"/>
    </row>
    <row r="241" spans="2:12" ht="15.75" x14ac:dyDescent="0.25">
      <c r="B241" s="233"/>
      <c r="C241" s="234" t="s">
        <v>7</v>
      </c>
      <c r="D241" s="110" t="s">
        <v>5</v>
      </c>
      <c r="E241" s="8"/>
      <c r="F241" s="8"/>
      <c r="G241" s="7">
        <v>0</v>
      </c>
      <c r="H241" s="7">
        <v>0</v>
      </c>
      <c r="I241" s="7">
        <v>0</v>
      </c>
      <c r="J241" s="7">
        <v>0</v>
      </c>
      <c r="K241" s="108"/>
      <c r="L241" s="108"/>
    </row>
    <row r="242" spans="2:12" ht="15.75" x14ac:dyDescent="0.25">
      <c r="B242" s="233" t="s">
        <v>218</v>
      </c>
      <c r="C242" s="234" t="s">
        <v>7</v>
      </c>
      <c r="D242" s="30" t="s">
        <v>1</v>
      </c>
      <c r="E242" s="7">
        <v>2212305.2000000002</v>
      </c>
      <c r="F242" s="7">
        <v>2610489.2999999998</v>
      </c>
      <c r="G242" s="7">
        <v>2324946.6</v>
      </c>
      <c r="H242" s="7">
        <v>2151571.2999999998</v>
      </c>
      <c r="I242" s="7">
        <v>2149399.2000000002</v>
      </c>
      <c r="J242" s="7">
        <v>1424507.0000000002</v>
      </c>
      <c r="K242" s="108"/>
      <c r="L242" s="108"/>
    </row>
    <row r="243" spans="2:12" ht="15.75" x14ac:dyDescent="0.25">
      <c r="B243" s="233" t="s">
        <v>42</v>
      </c>
      <c r="C243" s="234" t="s">
        <v>7</v>
      </c>
      <c r="D243" s="110" t="s">
        <v>2</v>
      </c>
      <c r="E243" s="8">
        <v>1243865.8999999999</v>
      </c>
      <c r="F243" s="8">
        <v>1481196.5</v>
      </c>
      <c r="G243" s="8">
        <v>1334739.7</v>
      </c>
      <c r="H243" s="8">
        <v>1161364.3999999999</v>
      </c>
      <c r="I243" s="8">
        <v>1159192.3</v>
      </c>
      <c r="J243" s="8">
        <v>1159192.3000000003</v>
      </c>
      <c r="K243" s="108"/>
      <c r="L243" s="108"/>
    </row>
    <row r="244" spans="2:12" ht="15.75" x14ac:dyDescent="0.25">
      <c r="B244" s="233" t="s">
        <v>42</v>
      </c>
      <c r="C244" s="234" t="s">
        <v>7</v>
      </c>
      <c r="D244" s="110" t="s">
        <v>3</v>
      </c>
      <c r="E244" s="8">
        <v>968439.3</v>
      </c>
      <c r="F244" s="8">
        <v>1129292.8</v>
      </c>
      <c r="G244" s="8">
        <v>990206.9</v>
      </c>
      <c r="H244" s="8">
        <v>990206.9</v>
      </c>
      <c r="I244" s="8">
        <v>990206.9</v>
      </c>
      <c r="J244" s="8">
        <v>265314.7</v>
      </c>
      <c r="K244" s="108"/>
      <c r="L244" s="108"/>
    </row>
    <row r="245" spans="2:12" ht="15.75" x14ac:dyDescent="0.25">
      <c r="B245" s="233" t="s">
        <v>42</v>
      </c>
      <c r="C245" s="234" t="s">
        <v>7</v>
      </c>
      <c r="D245" s="110" t="s">
        <v>4</v>
      </c>
      <c r="E245" s="8"/>
      <c r="F245" s="8"/>
      <c r="G245" s="7">
        <v>0</v>
      </c>
      <c r="H245" s="7">
        <v>0</v>
      </c>
      <c r="I245" s="7">
        <v>0</v>
      </c>
      <c r="J245" s="7">
        <v>0</v>
      </c>
      <c r="K245" s="108"/>
      <c r="L245" s="108"/>
    </row>
    <row r="246" spans="2:12" ht="15.75" x14ac:dyDescent="0.25">
      <c r="B246" s="233" t="s">
        <v>42</v>
      </c>
      <c r="C246" s="234" t="s">
        <v>7</v>
      </c>
      <c r="D246" s="110" t="s">
        <v>5</v>
      </c>
      <c r="E246" s="8"/>
      <c r="F246" s="8"/>
      <c r="G246" s="7">
        <v>0</v>
      </c>
      <c r="H246" s="7">
        <v>0</v>
      </c>
      <c r="I246" s="7">
        <v>0</v>
      </c>
      <c r="J246" s="7">
        <v>0</v>
      </c>
      <c r="K246" s="108"/>
      <c r="L246" s="108"/>
    </row>
    <row r="247" spans="2:12" ht="15.75" x14ac:dyDescent="0.25">
      <c r="B247" s="259" t="s">
        <v>595</v>
      </c>
      <c r="C247" s="262" t="s">
        <v>7</v>
      </c>
      <c r="D247" s="30" t="s">
        <v>1</v>
      </c>
      <c r="E247" s="8"/>
      <c r="F247" s="7">
        <v>100395.9</v>
      </c>
      <c r="G247" s="7">
        <v>0</v>
      </c>
      <c r="H247" s="7">
        <v>0</v>
      </c>
      <c r="I247" s="7">
        <v>0</v>
      </c>
      <c r="J247" s="7">
        <v>0</v>
      </c>
      <c r="K247" s="108"/>
      <c r="L247" s="108"/>
    </row>
    <row r="248" spans="2:12" ht="15.75" x14ac:dyDescent="0.25">
      <c r="B248" s="260"/>
      <c r="C248" s="263"/>
      <c r="D248" s="110" t="s">
        <v>2</v>
      </c>
      <c r="E248" s="8"/>
      <c r="F248" s="8">
        <v>100395.9</v>
      </c>
      <c r="G248" s="8">
        <v>0</v>
      </c>
      <c r="H248" s="8">
        <v>0</v>
      </c>
      <c r="I248" s="8">
        <v>0</v>
      </c>
      <c r="J248" s="8">
        <v>0</v>
      </c>
      <c r="K248" s="108"/>
      <c r="L248" s="108"/>
    </row>
    <row r="249" spans="2:12" ht="15.75" x14ac:dyDescent="0.25">
      <c r="B249" s="260"/>
      <c r="C249" s="263"/>
      <c r="D249" s="110" t="s">
        <v>3</v>
      </c>
      <c r="E249" s="8"/>
      <c r="F249" s="8"/>
      <c r="G249" s="7"/>
      <c r="H249" s="7"/>
      <c r="I249" s="7"/>
      <c r="J249" s="7"/>
      <c r="K249" s="108"/>
      <c r="L249" s="108"/>
    </row>
    <row r="250" spans="2:12" ht="15.75" x14ac:dyDescent="0.25">
      <c r="B250" s="260"/>
      <c r="C250" s="263"/>
      <c r="D250" s="110" t="s">
        <v>4</v>
      </c>
      <c r="E250" s="8"/>
      <c r="F250" s="8"/>
      <c r="G250" s="7"/>
      <c r="H250" s="7"/>
      <c r="I250" s="7"/>
      <c r="J250" s="7"/>
      <c r="K250" s="108"/>
      <c r="L250" s="108"/>
    </row>
    <row r="251" spans="2:12" ht="15.75" x14ac:dyDescent="0.25">
      <c r="B251" s="261"/>
      <c r="C251" s="264"/>
      <c r="D251" s="110" t="s">
        <v>5</v>
      </c>
      <c r="E251" s="8"/>
      <c r="F251" s="8"/>
      <c r="G251" s="7"/>
      <c r="H251" s="7"/>
      <c r="I251" s="7"/>
      <c r="J251" s="7"/>
      <c r="K251" s="108"/>
      <c r="L251" s="108"/>
    </row>
    <row r="252" spans="2:12" ht="15.75" x14ac:dyDescent="0.25">
      <c r="B252" s="233" t="s">
        <v>596</v>
      </c>
      <c r="C252" s="234" t="s">
        <v>7</v>
      </c>
      <c r="D252" s="30" t="s">
        <v>1</v>
      </c>
      <c r="E252" s="7">
        <v>1104865.1999999997</v>
      </c>
      <c r="F252" s="7">
        <v>1113625.8</v>
      </c>
      <c r="G252" s="7">
        <v>900249</v>
      </c>
      <c r="H252" s="7">
        <v>1043198.2999999999</v>
      </c>
      <c r="I252" s="7">
        <v>1041342.7</v>
      </c>
      <c r="J252" s="7">
        <v>1041342.7000000001</v>
      </c>
      <c r="K252" s="108"/>
      <c r="L252" s="108"/>
    </row>
    <row r="253" spans="2:12" ht="15.75" x14ac:dyDescent="0.25">
      <c r="B253" s="233" t="s">
        <v>43</v>
      </c>
      <c r="C253" s="234" t="s">
        <v>7</v>
      </c>
      <c r="D253" s="110" t="s">
        <v>2</v>
      </c>
      <c r="E253" s="8">
        <v>1104865.1999999997</v>
      </c>
      <c r="F253" s="8">
        <v>1113625.8</v>
      </c>
      <c r="G253" s="8">
        <v>900249</v>
      </c>
      <c r="H253" s="8">
        <v>1043198.2999999999</v>
      </c>
      <c r="I253" s="8">
        <v>1041342.7</v>
      </c>
      <c r="J253" s="8">
        <v>1041342.7000000001</v>
      </c>
      <c r="K253" s="108"/>
      <c r="L253" s="108"/>
    </row>
    <row r="254" spans="2:12" ht="15.75" x14ac:dyDescent="0.25">
      <c r="B254" s="233" t="s">
        <v>43</v>
      </c>
      <c r="C254" s="234" t="s">
        <v>7</v>
      </c>
      <c r="D254" s="110" t="s">
        <v>3</v>
      </c>
      <c r="E254" s="8"/>
      <c r="F254" s="8"/>
      <c r="G254" s="7">
        <v>0</v>
      </c>
      <c r="H254" s="7">
        <v>0</v>
      </c>
      <c r="I254" s="7">
        <v>0</v>
      </c>
      <c r="J254" s="7">
        <v>0</v>
      </c>
      <c r="K254" s="108"/>
      <c r="L254" s="108"/>
    </row>
    <row r="255" spans="2:12" ht="15.75" x14ac:dyDescent="0.25">
      <c r="B255" s="233" t="s">
        <v>43</v>
      </c>
      <c r="C255" s="234" t="s">
        <v>7</v>
      </c>
      <c r="D255" s="110" t="s">
        <v>4</v>
      </c>
      <c r="E255" s="8"/>
      <c r="F255" s="8"/>
      <c r="G255" s="7">
        <v>0</v>
      </c>
      <c r="H255" s="7">
        <v>0</v>
      </c>
      <c r="I255" s="7">
        <v>0</v>
      </c>
      <c r="J255" s="7">
        <v>0</v>
      </c>
      <c r="K255" s="108"/>
      <c r="L255" s="108"/>
    </row>
    <row r="256" spans="2:12" ht="15.75" x14ac:dyDescent="0.25">
      <c r="B256" s="233" t="s">
        <v>43</v>
      </c>
      <c r="C256" s="234" t="s">
        <v>7</v>
      </c>
      <c r="D256" s="110" t="s">
        <v>5</v>
      </c>
      <c r="E256" s="8"/>
      <c r="F256" s="8"/>
      <c r="G256" s="7">
        <v>0</v>
      </c>
      <c r="H256" s="7">
        <v>0</v>
      </c>
      <c r="I256" s="7">
        <v>0</v>
      </c>
      <c r="J256" s="7">
        <v>0</v>
      </c>
      <c r="K256" s="108"/>
      <c r="L256" s="108"/>
    </row>
    <row r="257" spans="2:12" ht="15.75" x14ac:dyDescent="0.25">
      <c r="B257" s="233" t="s">
        <v>597</v>
      </c>
      <c r="C257" s="234" t="s">
        <v>7</v>
      </c>
      <c r="D257" s="30" t="s">
        <v>1</v>
      </c>
      <c r="E257" s="7">
        <v>133111.79999999999</v>
      </c>
      <c r="F257" s="7">
        <v>259350.2</v>
      </c>
      <c r="G257" s="7">
        <v>429109.5</v>
      </c>
      <c r="H257" s="7">
        <v>113101.5</v>
      </c>
      <c r="I257" s="7">
        <v>113101.5</v>
      </c>
      <c r="J257" s="7">
        <v>113101.5</v>
      </c>
      <c r="K257" s="108"/>
      <c r="L257" s="108"/>
    </row>
    <row r="258" spans="2:12" ht="15.75" x14ac:dyDescent="0.25">
      <c r="B258" s="233" t="s">
        <v>44</v>
      </c>
      <c r="C258" s="234" t="s">
        <v>7</v>
      </c>
      <c r="D258" s="110" t="s">
        <v>2</v>
      </c>
      <c r="E258" s="8">
        <v>133111.79999999999</v>
      </c>
      <c r="F258" s="8">
        <v>259350.2</v>
      </c>
      <c r="G258" s="8">
        <v>429109.5</v>
      </c>
      <c r="H258" s="8">
        <v>113101.5</v>
      </c>
      <c r="I258" s="8">
        <v>113101.5</v>
      </c>
      <c r="J258" s="8">
        <v>113101.5</v>
      </c>
      <c r="K258" s="108"/>
      <c r="L258" s="108"/>
    </row>
    <row r="259" spans="2:12" ht="15.75" x14ac:dyDescent="0.25">
      <c r="B259" s="233" t="s">
        <v>44</v>
      </c>
      <c r="C259" s="234" t="s">
        <v>7</v>
      </c>
      <c r="D259" s="110" t="s">
        <v>3</v>
      </c>
      <c r="E259" s="8"/>
      <c r="F259" s="8"/>
      <c r="G259" s="7">
        <v>0</v>
      </c>
      <c r="H259" s="7">
        <v>0</v>
      </c>
      <c r="I259" s="7">
        <v>0</v>
      </c>
      <c r="J259" s="7">
        <v>0</v>
      </c>
      <c r="K259" s="108"/>
      <c r="L259" s="108"/>
    </row>
    <row r="260" spans="2:12" ht="15.75" x14ac:dyDescent="0.25">
      <c r="B260" s="233" t="s">
        <v>44</v>
      </c>
      <c r="C260" s="234" t="s">
        <v>7</v>
      </c>
      <c r="D260" s="110" t="s">
        <v>4</v>
      </c>
      <c r="E260" s="8"/>
      <c r="F260" s="8"/>
      <c r="G260" s="7">
        <v>0</v>
      </c>
      <c r="H260" s="7">
        <v>0</v>
      </c>
      <c r="I260" s="7">
        <v>0</v>
      </c>
      <c r="J260" s="7">
        <v>0</v>
      </c>
      <c r="K260" s="108"/>
      <c r="L260" s="108"/>
    </row>
    <row r="261" spans="2:12" ht="15.75" x14ac:dyDescent="0.25">
      <c r="B261" s="233" t="s">
        <v>44</v>
      </c>
      <c r="C261" s="234" t="s">
        <v>7</v>
      </c>
      <c r="D261" s="110" t="s">
        <v>5</v>
      </c>
      <c r="E261" s="8"/>
      <c r="F261" s="8"/>
      <c r="G261" s="7">
        <v>0</v>
      </c>
      <c r="H261" s="7">
        <v>0</v>
      </c>
      <c r="I261" s="7">
        <v>0</v>
      </c>
      <c r="J261" s="7">
        <v>0</v>
      </c>
      <c r="K261" s="108"/>
      <c r="L261" s="108"/>
    </row>
    <row r="262" spans="2:12" ht="15.75" x14ac:dyDescent="0.25">
      <c r="B262" s="233" t="s">
        <v>598</v>
      </c>
      <c r="C262" s="234" t="s">
        <v>7</v>
      </c>
      <c r="D262" s="30" t="s">
        <v>1</v>
      </c>
      <c r="E262" s="7">
        <v>6394.8</v>
      </c>
      <c r="F262" s="7">
        <v>0</v>
      </c>
      <c r="G262" s="7">
        <v>0</v>
      </c>
      <c r="H262" s="7">
        <v>0</v>
      </c>
      <c r="I262" s="7">
        <v>0</v>
      </c>
      <c r="J262" s="7">
        <v>0</v>
      </c>
      <c r="K262" s="108"/>
      <c r="L262" s="108"/>
    </row>
    <row r="263" spans="2:12" ht="15.75" x14ac:dyDescent="0.25">
      <c r="B263" s="233"/>
      <c r="C263" s="234" t="s">
        <v>7</v>
      </c>
      <c r="D263" s="110" t="s">
        <v>2</v>
      </c>
      <c r="E263" s="8"/>
      <c r="F263" s="8"/>
      <c r="G263" s="7">
        <v>0</v>
      </c>
      <c r="H263" s="7">
        <v>0</v>
      </c>
      <c r="I263" s="7">
        <v>0</v>
      </c>
      <c r="J263" s="7">
        <v>0</v>
      </c>
      <c r="K263" s="108"/>
      <c r="L263" s="108"/>
    </row>
    <row r="264" spans="2:12" ht="15.75" x14ac:dyDescent="0.25">
      <c r="B264" s="233"/>
      <c r="C264" s="234" t="s">
        <v>7</v>
      </c>
      <c r="D264" s="110" t="s">
        <v>3</v>
      </c>
      <c r="E264" s="8">
        <v>6394.8</v>
      </c>
      <c r="F264" s="8"/>
      <c r="G264" s="7">
        <v>0</v>
      </c>
      <c r="H264" s="7">
        <v>0</v>
      </c>
      <c r="I264" s="7">
        <v>0</v>
      </c>
      <c r="J264" s="7">
        <v>0</v>
      </c>
      <c r="K264" s="108"/>
      <c r="L264" s="108"/>
    </row>
    <row r="265" spans="2:12" ht="15.75" x14ac:dyDescent="0.25">
      <c r="B265" s="233"/>
      <c r="C265" s="234" t="s">
        <v>7</v>
      </c>
      <c r="D265" s="110" t="s">
        <v>4</v>
      </c>
      <c r="E265" s="8"/>
      <c r="F265" s="8"/>
      <c r="G265" s="7">
        <v>0</v>
      </c>
      <c r="H265" s="7">
        <v>0</v>
      </c>
      <c r="I265" s="7">
        <v>0</v>
      </c>
      <c r="J265" s="7">
        <v>0</v>
      </c>
      <c r="K265" s="108"/>
      <c r="L265" s="108"/>
    </row>
    <row r="266" spans="2:12" ht="15.75" x14ac:dyDescent="0.25">
      <c r="B266" s="233"/>
      <c r="C266" s="234" t="s">
        <v>7</v>
      </c>
      <c r="D266" s="110" t="s">
        <v>5</v>
      </c>
      <c r="E266" s="8"/>
      <c r="F266" s="8"/>
      <c r="G266" s="7">
        <v>0</v>
      </c>
      <c r="H266" s="7">
        <v>0</v>
      </c>
      <c r="I266" s="7">
        <v>0</v>
      </c>
      <c r="J266" s="7">
        <v>0</v>
      </c>
      <c r="K266" s="108"/>
      <c r="L266" s="108"/>
    </row>
    <row r="267" spans="2:12" ht="15.75" x14ac:dyDescent="0.25">
      <c r="B267" s="235" t="s">
        <v>599</v>
      </c>
      <c r="C267" s="234" t="s">
        <v>7</v>
      </c>
      <c r="D267" s="30" t="s">
        <v>1</v>
      </c>
      <c r="E267" s="7">
        <v>995.4</v>
      </c>
      <c r="F267" s="7">
        <v>0</v>
      </c>
      <c r="G267" s="7">
        <v>0</v>
      </c>
      <c r="H267" s="7">
        <v>0</v>
      </c>
      <c r="I267" s="7">
        <v>0</v>
      </c>
      <c r="J267" s="7">
        <v>0</v>
      </c>
      <c r="K267" s="108"/>
      <c r="L267" s="108"/>
    </row>
    <row r="268" spans="2:12" ht="15.75" x14ac:dyDescent="0.25">
      <c r="B268" s="236"/>
      <c r="C268" s="234" t="s">
        <v>7</v>
      </c>
      <c r="D268" s="110" t="s">
        <v>2</v>
      </c>
      <c r="E268" s="8">
        <v>209.1</v>
      </c>
      <c r="F268" s="8"/>
      <c r="G268" s="7">
        <v>0</v>
      </c>
      <c r="H268" s="7">
        <v>0</v>
      </c>
      <c r="I268" s="7">
        <v>0</v>
      </c>
      <c r="J268" s="7">
        <v>0</v>
      </c>
      <c r="K268" s="108"/>
      <c r="L268" s="108"/>
    </row>
    <row r="269" spans="2:12" ht="15.75" x14ac:dyDescent="0.25">
      <c r="B269" s="236"/>
      <c r="C269" s="234" t="s">
        <v>7</v>
      </c>
      <c r="D269" s="110" t="s">
        <v>3</v>
      </c>
      <c r="E269" s="8">
        <v>786.3</v>
      </c>
      <c r="F269" s="8"/>
      <c r="G269" s="7">
        <v>0</v>
      </c>
      <c r="H269" s="7">
        <v>0</v>
      </c>
      <c r="I269" s="7">
        <v>0</v>
      </c>
      <c r="J269" s="7">
        <v>0</v>
      </c>
      <c r="K269" s="108"/>
      <c r="L269" s="108"/>
    </row>
    <row r="270" spans="2:12" ht="15.75" x14ac:dyDescent="0.25">
      <c r="B270" s="236"/>
      <c r="C270" s="234" t="s">
        <v>7</v>
      </c>
      <c r="D270" s="110" t="s">
        <v>4</v>
      </c>
      <c r="E270" s="8"/>
      <c r="F270" s="8"/>
      <c r="G270" s="7">
        <v>0</v>
      </c>
      <c r="H270" s="7">
        <v>0</v>
      </c>
      <c r="I270" s="7">
        <v>0</v>
      </c>
      <c r="J270" s="7">
        <v>0</v>
      </c>
      <c r="K270" s="108"/>
      <c r="L270" s="108"/>
    </row>
    <row r="271" spans="2:12" ht="15.75" x14ac:dyDescent="0.25">
      <c r="B271" s="237"/>
      <c r="C271" s="234" t="s">
        <v>7</v>
      </c>
      <c r="D271" s="110" t="s">
        <v>5</v>
      </c>
      <c r="E271" s="8"/>
      <c r="F271" s="8"/>
      <c r="G271" s="7">
        <v>0</v>
      </c>
      <c r="H271" s="7">
        <v>0</v>
      </c>
      <c r="I271" s="7">
        <v>0</v>
      </c>
      <c r="J271" s="7">
        <v>0</v>
      </c>
      <c r="K271" s="108"/>
      <c r="L271" s="108"/>
    </row>
    <row r="272" spans="2:12" ht="15.75" x14ac:dyDescent="0.25">
      <c r="B272" s="235" t="s">
        <v>600</v>
      </c>
      <c r="C272" s="234" t="s">
        <v>7</v>
      </c>
      <c r="D272" s="30" t="s">
        <v>1</v>
      </c>
      <c r="E272" s="8"/>
      <c r="F272" s="7">
        <v>6275</v>
      </c>
      <c r="G272" s="7">
        <v>6642.3</v>
      </c>
      <c r="H272" s="7">
        <v>6642.3</v>
      </c>
      <c r="I272" s="7">
        <v>6642.3</v>
      </c>
      <c r="J272" s="7">
        <v>0</v>
      </c>
      <c r="K272" s="108"/>
      <c r="L272" s="108"/>
    </row>
    <row r="273" spans="2:12" ht="15.75" x14ac:dyDescent="0.25">
      <c r="B273" s="236"/>
      <c r="C273" s="234" t="s">
        <v>7</v>
      </c>
      <c r="D273" s="110" t="s">
        <v>2</v>
      </c>
      <c r="E273" s="8"/>
      <c r="F273" s="8"/>
      <c r="G273" s="7">
        <v>0</v>
      </c>
      <c r="H273" s="7">
        <v>0</v>
      </c>
      <c r="I273" s="7">
        <v>0</v>
      </c>
      <c r="J273" s="7">
        <v>0</v>
      </c>
      <c r="K273" s="108"/>
      <c r="L273" s="108"/>
    </row>
    <row r="274" spans="2:12" ht="15.75" x14ac:dyDescent="0.25">
      <c r="B274" s="236"/>
      <c r="C274" s="234" t="s">
        <v>7</v>
      </c>
      <c r="D274" s="110" t="s">
        <v>3</v>
      </c>
      <c r="E274" s="8"/>
      <c r="F274" s="8">
        <v>6275</v>
      </c>
      <c r="G274" s="7">
        <v>6642.3</v>
      </c>
      <c r="H274" s="7">
        <v>6642.3</v>
      </c>
      <c r="I274" s="7">
        <v>6642.3</v>
      </c>
      <c r="J274" s="7">
        <v>0</v>
      </c>
      <c r="K274" s="108"/>
      <c r="L274" s="108"/>
    </row>
    <row r="275" spans="2:12" ht="15.75" x14ac:dyDescent="0.25">
      <c r="B275" s="236"/>
      <c r="C275" s="234" t="s">
        <v>7</v>
      </c>
      <c r="D275" s="110" t="s">
        <v>4</v>
      </c>
      <c r="E275" s="8"/>
      <c r="F275" s="8"/>
      <c r="G275" s="7">
        <v>0</v>
      </c>
      <c r="H275" s="7">
        <v>0</v>
      </c>
      <c r="I275" s="7">
        <v>0</v>
      </c>
      <c r="J275" s="7">
        <v>0</v>
      </c>
      <c r="K275" s="108"/>
      <c r="L275" s="108"/>
    </row>
    <row r="276" spans="2:12" ht="15.75" x14ac:dyDescent="0.25">
      <c r="B276" s="237"/>
      <c r="C276" s="234" t="s">
        <v>7</v>
      </c>
      <c r="D276" s="110" t="s">
        <v>5</v>
      </c>
      <c r="E276" s="8"/>
      <c r="F276" s="8"/>
      <c r="G276" s="7">
        <v>0</v>
      </c>
      <c r="H276" s="7">
        <v>0</v>
      </c>
      <c r="I276" s="7">
        <v>0</v>
      </c>
      <c r="J276" s="7">
        <v>0</v>
      </c>
      <c r="K276" s="108"/>
      <c r="L276" s="108"/>
    </row>
    <row r="277" spans="2:12" ht="15.75" x14ac:dyDescent="0.25">
      <c r="B277" s="233" t="s">
        <v>601</v>
      </c>
      <c r="C277" s="234" t="s">
        <v>7</v>
      </c>
      <c r="D277" s="30" t="s">
        <v>1</v>
      </c>
      <c r="E277" s="7">
        <v>254229.7</v>
      </c>
      <c r="F277" s="7">
        <v>246609.8</v>
      </c>
      <c r="G277" s="7">
        <v>265314.7</v>
      </c>
      <c r="H277" s="7">
        <v>265314.7</v>
      </c>
      <c r="I277" s="7">
        <v>265314.7</v>
      </c>
      <c r="J277" s="7">
        <v>265314.7</v>
      </c>
      <c r="K277" s="108"/>
      <c r="L277" s="108"/>
    </row>
    <row r="278" spans="2:12" ht="15.75" x14ac:dyDescent="0.25">
      <c r="B278" s="233" t="s">
        <v>46</v>
      </c>
      <c r="C278" s="234" t="s">
        <v>7</v>
      </c>
      <c r="D278" s="110" t="s">
        <v>2</v>
      </c>
      <c r="E278" s="8"/>
      <c r="F278" s="8"/>
      <c r="G278" s="7">
        <v>0</v>
      </c>
      <c r="H278" s="7">
        <v>0</v>
      </c>
      <c r="I278" s="7">
        <v>0</v>
      </c>
      <c r="J278" s="7">
        <v>0</v>
      </c>
      <c r="K278" s="108"/>
      <c r="L278" s="108"/>
    </row>
    <row r="279" spans="2:12" ht="15.75" x14ac:dyDescent="0.25">
      <c r="B279" s="233" t="s">
        <v>46</v>
      </c>
      <c r="C279" s="234" t="s">
        <v>7</v>
      </c>
      <c r="D279" s="110" t="s">
        <v>3</v>
      </c>
      <c r="E279" s="8">
        <v>254229.7</v>
      </c>
      <c r="F279" s="8">
        <v>246609.8</v>
      </c>
      <c r="G279" s="8">
        <v>265314.7</v>
      </c>
      <c r="H279" s="8">
        <v>265314.7</v>
      </c>
      <c r="I279" s="8">
        <v>265314.7</v>
      </c>
      <c r="J279" s="8">
        <v>265314.7</v>
      </c>
      <c r="K279" s="108"/>
      <c r="L279" s="108"/>
    </row>
    <row r="280" spans="2:12" ht="15.75" x14ac:dyDescent="0.25">
      <c r="B280" s="233" t="s">
        <v>46</v>
      </c>
      <c r="C280" s="234" t="s">
        <v>7</v>
      </c>
      <c r="D280" s="110" t="s">
        <v>4</v>
      </c>
      <c r="E280" s="8"/>
      <c r="F280" s="8"/>
      <c r="G280" s="7">
        <v>0</v>
      </c>
      <c r="H280" s="7">
        <v>0</v>
      </c>
      <c r="I280" s="7">
        <v>0</v>
      </c>
      <c r="J280" s="7">
        <v>0</v>
      </c>
      <c r="K280" s="108"/>
      <c r="L280" s="108"/>
    </row>
    <row r="281" spans="2:12" ht="15.75" x14ac:dyDescent="0.25">
      <c r="B281" s="233" t="s">
        <v>46</v>
      </c>
      <c r="C281" s="234" t="s">
        <v>7</v>
      </c>
      <c r="D281" s="110" t="s">
        <v>5</v>
      </c>
      <c r="E281" s="8"/>
      <c r="F281" s="8"/>
      <c r="G281" s="7">
        <v>0</v>
      </c>
      <c r="H281" s="7">
        <v>0</v>
      </c>
      <c r="I281" s="7">
        <v>0</v>
      </c>
      <c r="J281" s="7">
        <v>0</v>
      </c>
      <c r="K281" s="108"/>
      <c r="L281" s="108"/>
    </row>
    <row r="282" spans="2:12" ht="15.75" x14ac:dyDescent="0.25">
      <c r="B282" s="233" t="s">
        <v>602</v>
      </c>
      <c r="C282" s="234" t="s">
        <v>7</v>
      </c>
      <c r="D282" s="30" t="s">
        <v>1</v>
      </c>
      <c r="E282" s="7">
        <v>5679.8</v>
      </c>
      <c r="F282" s="7">
        <v>6330.8</v>
      </c>
      <c r="G282" s="7">
        <v>5381.2</v>
      </c>
      <c r="H282" s="7">
        <v>5064.6000000000004</v>
      </c>
      <c r="I282" s="7">
        <v>4748.1000000000004</v>
      </c>
      <c r="J282" s="7">
        <v>4748.1000000000004</v>
      </c>
      <c r="K282" s="108"/>
      <c r="L282" s="108"/>
    </row>
    <row r="283" spans="2:12" ht="15.75" x14ac:dyDescent="0.25">
      <c r="B283" s="233" t="s">
        <v>47</v>
      </c>
      <c r="C283" s="234" t="s">
        <v>7</v>
      </c>
      <c r="D283" s="110" t="s">
        <v>2</v>
      </c>
      <c r="E283" s="8">
        <v>5679.8</v>
      </c>
      <c r="F283" s="8">
        <v>6330.8</v>
      </c>
      <c r="G283" s="8">
        <v>5381.2</v>
      </c>
      <c r="H283" s="8">
        <v>5064.6000000000004</v>
      </c>
      <c r="I283" s="8">
        <v>4748.1000000000004</v>
      </c>
      <c r="J283" s="8">
        <v>4748.1000000000004</v>
      </c>
      <c r="K283" s="108"/>
      <c r="L283" s="108"/>
    </row>
    <row r="284" spans="2:12" ht="15.75" x14ac:dyDescent="0.25">
      <c r="B284" s="233" t="s">
        <v>47</v>
      </c>
      <c r="C284" s="234" t="s">
        <v>7</v>
      </c>
      <c r="D284" s="110" t="s">
        <v>3</v>
      </c>
      <c r="E284" s="8"/>
      <c r="F284" s="8"/>
      <c r="G284" s="7">
        <v>0</v>
      </c>
      <c r="H284" s="7">
        <v>0</v>
      </c>
      <c r="I284" s="7">
        <v>0</v>
      </c>
      <c r="J284" s="7">
        <v>0</v>
      </c>
      <c r="K284" s="108"/>
      <c r="L284" s="108"/>
    </row>
    <row r="285" spans="2:12" ht="15.75" x14ac:dyDescent="0.25">
      <c r="B285" s="233" t="s">
        <v>47</v>
      </c>
      <c r="C285" s="234" t="s">
        <v>7</v>
      </c>
      <c r="D285" s="110" t="s">
        <v>4</v>
      </c>
      <c r="E285" s="8"/>
      <c r="F285" s="8"/>
      <c r="G285" s="7">
        <v>0</v>
      </c>
      <c r="H285" s="7">
        <v>0</v>
      </c>
      <c r="I285" s="7">
        <v>0</v>
      </c>
      <c r="J285" s="7">
        <v>0</v>
      </c>
      <c r="K285" s="108"/>
      <c r="L285" s="108"/>
    </row>
    <row r="286" spans="2:12" ht="15.75" x14ac:dyDescent="0.25">
      <c r="B286" s="233" t="s">
        <v>47</v>
      </c>
      <c r="C286" s="234" t="s">
        <v>7</v>
      </c>
      <c r="D286" s="110" t="s">
        <v>5</v>
      </c>
      <c r="E286" s="8"/>
      <c r="F286" s="8"/>
      <c r="G286" s="7">
        <v>0</v>
      </c>
      <c r="H286" s="7">
        <v>0</v>
      </c>
      <c r="I286" s="7">
        <v>0</v>
      </c>
      <c r="J286" s="7">
        <v>0</v>
      </c>
      <c r="K286" s="108"/>
      <c r="L286" s="108"/>
    </row>
    <row r="287" spans="2:12" ht="15.75" x14ac:dyDescent="0.25">
      <c r="B287" s="233" t="s">
        <v>603</v>
      </c>
      <c r="C287" s="234" t="s">
        <v>7</v>
      </c>
      <c r="D287" s="30" t="s">
        <v>1</v>
      </c>
      <c r="E287" s="7">
        <v>707028.5</v>
      </c>
      <c r="F287" s="7">
        <v>736717</v>
      </c>
      <c r="G287" s="7">
        <v>718249.9</v>
      </c>
      <c r="H287" s="7">
        <v>718249.9</v>
      </c>
      <c r="I287" s="7">
        <v>718249.9</v>
      </c>
      <c r="J287" s="7">
        <v>0</v>
      </c>
      <c r="K287" s="108"/>
      <c r="L287" s="108"/>
    </row>
    <row r="288" spans="2:12" ht="15.75" x14ac:dyDescent="0.25">
      <c r="B288" s="233"/>
      <c r="C288" s="234" t="s">
        <v>7</v>
      </c>
      <c r="D288" s="110" t="s">
        <v>2</v>
      </c>
      <c r="E288" s="8"/>
      <c r="F288" s="8"/>
      <c r="G288" s="7">
        <v>0</v>
      </c>
      <c r="H288" s="7">
        <v>0</v>
      </c>
      <c r="I288" s="7">
        <v>0</v>
      </c>
      <c r="J288" s="7">
        <v>0</v>
      </c>
      <c r="K288" s="108"/>
      <c r="L288" s="108"/>
    </row>
    <row r="289" spans="2:12" ht="15.75" x14ac:dyDescent="0.25">
      <c r="B289" s="233"/>
      <c r="C289" s="234" t="s">
        <v>7</v>
      </c>
      <c r="D289" s="110" t="s">
        <v>3</v>
      </c>
      <c r="E289" s="8">
        <v>707028.5</v>
      </c>
      <c r="F289" s="8">
        <v>736717</v>
      </c>
      <c r="G289" s="8">
        <v>718249.9</v>
      </c>
      <c r="H289" s="8">
        <v>718249.9</v>
      </c>
      <c r="I289" s="8">
        <v>718249.9</v>
      </c>
      <c r="J289" s="8">
        <v>0</v>
      </c>
      <c r="K289" s="108"/>
      <c r="L289" s="108"/>
    </row>
    <row r="290" spans="2:12" ht="15.75" x14ac:dyDescent="0.25">
      <c r="B290" s="233"/>
      <c r="C290" s="234" t="s">
        <v>7</v>
      </c>
      <c r="D290" s="110" t="s">
        <v>4</v>
      </c>
      <c r="E290" s="8"/>
      <c r="F290" s="8"/>
      <c r="G290" s="7"/>
      <c r="H290" s="7"/>
      <c r="I290" s="7"/>
      <c r="J290" s="7"/>
      <c r="K290" s="108"/>
      <c r="L290" s="108"/>
    </row>
    <row r="291" spans="2:12" ht="15.75" x14ac:dyDescent="0.25">
      <c r="B291" s="233"/>
      <c r="C291" s="234" t="s">
        <v>7</v>
      </c>
      <c r="D291" s="110" t="s">
        <v>5</v>
      </c>
      <c r="E291" s="8"/>
      <c r="F291" s="8"/>
      <c r="G291" s="7"/>
      <c r="H291" s="7"/>
      <c r="I291" s="7"/>
      <c r="J291" s="7"/>
      <c r="K291" s="108"/>
      <c r="L291" s="108"/>
    </row>
    <row r="292" spans="2:12" ht="15.75" x14ac:dyDescent="0.25">
      <c r="B292" s="233" t="s">
        <v>604</v>
      </c>
      <c r="C292" s="234" t="s">
        <v>7</v>
      </c>
      <c r="D292" s="30" t="s">
        <v>1</v>
      </c>
      <c r="E292" s="7">
        <v>0</v>
      </c>
      <c r="F292" s="7">
        <v>1493.8</v>
      </c>
      <c r="G292" s="7">
        <v>0</v>
      </c>
      <c r="H292" s="7">
        <v>0</v>
      </c>
      <c r="I292" s="7">
        <v>0</v>
      </c>
      <c r="J292" s="7">
        <v>0</v>
      </c>
      <c r="K292" s="108"/>
      <c r="L292" s="108"/>
    </row>
    <row r="293" spans="2:12" ht="15.75" x14ac:dyDescent="0.25">
      <c r="B293" s="233"/>
      <c r="C293" s="234" t="s">
        <v>7</v>
      </c>
      <c r="D293" s="110" t="s">
        <v>2</v>
      </c>
      <c r="E293" s="8"/>
      <c r="F293" s="8">
        <v>1493.8</v>
      </c>
      <c r="G293" s="8">
        <v>0</v>
      </c>
      <c r="H293" s="8">
        <v>0</v>
      </c>
      <c r="I293" s="8">
        <v>0</v>
      </c>
      <c r="J293" s="8">
        <v>0</v>
      </c>
      <c r="K293" s="108"/>
      <c r="L293" s="108"/>
    </row>
    <row r="294" spans="2:12" ht="15.75" x14ac:dyDescent="0.25">
      <c r="B294" s="233"/>
      <c r="C294" s="234" t="s">
        <v>7</v>
      </c>
      <c r="D294" s="110" t="s">
        <v>3</v>
      </c>
      <c r="E294" s="8"/>
      <c r="F294" s="8"/>
      <c r="G294" s="7"/>
      <c r="H294" s="7"/>
      <c r="I294" s="7"/>
      <c r="J294" s="7"/>
      <c r="K294" s="108"/>
      <c r="L294" s="108"/>
    </row>
    <row r="295" spans="2:12" ht="15.75" x14ac:dyDescent="0.25">
      <c r="B295" s="233"/>
      <c r="C295" s="234" t="s">
        <v>7</v>
      </c>
      <c r="D295" s="110" t="s">
        <v>4</v>
      </c>
      <c r="E295" s="8"/>
      <c r="F295" s="8"/>
      <c r="G295" s="7"/>
      <c r="H295" s="7"/>
      <c r="I295" s="7"/>
      <c r="J295" s="7"/>
      <c r="K295" s="108"/>
      <c r="L295" s="108"/>
    </row>
    <row r="296" spans="2:12" ht="15.75" x14ac:dyDescent="0.25">
      <c r="B296" s="233"/>
      <c r="C296" s="234" t="s">
        <v>7</v>
      </c>
      <c r="D296" s="110" t="s">
        <v>5</v>
      </c>
      <c r="E296" s="8"/>
      <c r="F296" s="8"/>
      <c r="G296" s="7"/>
      <c r="H296" s="7"/>
      <c r="I296" s="7"/>
      <c r="J296" s="7"/>
      <c r="K296" s="108"/>
      <c r="L296" s="108"/>
    </row>
    <row r="297" spans="2:12" ht="15.75" x14ac:dyDescent="0.25">
      <c r="B297" s="233" t="s">
        <v>605</v>
      </c>
      <c r="C297" s="234" t="s">
        <v>7</v>
      </c>
      <c r="D297" s="30" t="s">
        <v>1</v>
      </c>
      <c r="E297" s="7">
        <v>0</v>
      </c>
      <c r="F297" s="7">
        <v>139691</v>
      </c>
      <c r="G297" s="7">
        <v>0</v>
      </c>
      <c r="H297" s="7">
        <v>0</v>
      </c>
      <c r="I297" s="7">
        <v>0</v>
      </c>
      <c r="J297" s="7">
        <v>0</v>
      </c>
      <c r="K297" s="108"/>
      <c r="L297" s="108"/>
    </row>
    <row r="298" spans="2:12" ht="15.75" x14ac:dyDescent="0.25">
      <c r="B298" s="233"/>
      <c r="C298" s="234" t="s">
        <v>7</v>
      </c>
      <c r="D298" s="110" t="s">
        <v>2</v>
      </c>
      <c r="E298" s="8"/>
      <c r="F298" s="8"/>
      <c r="G298" s="7"/>
      <c r="H298" s="7"/>
      <c r="I298" s="7"/>
      <c r="J298" s="7"/>
      <c r="K298" s="108"/>
      <c r="L298" s="108"/>
    </row>
    <row r="299" spans="2:12" ht="15.75" x14ac:dyDescent="0.25">
      <c r="B299" s="233"/>
      <c r="C299" s="234" t="s">
        <v>7</v>
      </c>
      <c r="D299" s="110" t="s">
        <v>3</v>
      </c>
      <c r="E299" s="8"/>
      <c r="F299" s="8">
        <v>139691</v>
      </c>
      <c r="G299" s="8">
        <v>0</v>
      </c>
      <c r="H299" s="8">
        <v>0</v>
      </c>
      <c r="I299" s="8">
        <v>0</v>
      </c>
      <c r="J299" s="8">
        <v>0</v>
      </c>
      <c r="K299" s="108"/>
      <c r="L299" s="108"/>
    </row>
    <row r="300" spans="2:12" ht="15.75" x14ac:dyDescent="0.25">
      <c r="B300" s="233"/>
      <c r="C300" s="234" t="s">
        <v>7</v>
      </c>
      <c r="D300" s="110" t="s">
        <v>4</v>
      </c>
      <c r="E300" s="8"/>
      <c r="F300" s="8"/>
      <c r="G300" s="7"/>
      <c r="H300" s="7"/>
      <c r="I300" s="7"/>
      <c r="J300" s="7"/>
      <c r="K300" s="108"/>
      <c r="L300" s="108"/>
    </row>
    <row r="301" spans="2:12" ht="15.75" x14ac:dyDescent="0.25">
      <c r="B301" s="233"/>
      <c r="C301" s="234" t="s">
        <v>7</v>
      </c>
      <c r="D301" s="110" t="s">
        <v>5</v>
      </c>
      <c r="E301" s="8"/>
      <c r="F301" s="8"/>
      <c r="G301" s="7"/>
      <c r="H301" s="7"/>
      <c r="I301" s="7"/>
      <c r="J301" s="7"/>
      <c r="K301" s="108"/>
      <c r="L301" s="108"/>
    </row>
    <row r="302" spans="2:12" ht="15.75" x14ac:dyDescent="0.25">
      <c r="B302" s="245" t="s">
        <v>235</v>
      </c>
      <c r="C302" s="234" t="s">
        <v>7</v>
      </c>
      <c r="D302" s="30" t="s">
        <v>1</v>
      </c>
      <c r="E302" s="7">
        <v>195000</v>
      </c>
      <c r="F302" s="7">
        <v>152000</v>
      </c>
      <c r="G302" s="7">
        <v>198950.2</v>
      </c>
      <c r="H302" s="7">
        <v>217247.6</v>
      </c>
      <c r="I302" s="7">
        <v>195312.6</v>
      </c>
      <c r="J302" s="7">
        <v>82561.3</v>
      </c>
      <c r="K302" s="108"/>
      <c r="L302" s="108"/>
    </row>
    <row r="303" spans="2:12" ht="15.75" x14ac:dyDescent="0.25">
      <c r="B303" s="246"/>
      <c r="C303" s="234" t="s">
        <v>7</v>
      </c>
      <c r="D303" s="110" t="s">
        <v>2</v>
      </c>
      <c r="E303" s="8">
        <v>33326.300000000003</v>
      </c>
      <c r="F303" s="8">
        <v>48993.8</v>
      </c>
      <c r="G303" s="8">
        <v>97141.2</v>
      </c>
      <c r="H303" s="8">
        <v>88065.3</v>
      </c>
      <c r="I303" s="8">
        <v>82561.3</v>
      </c>
      <c r="J303" s="8">
        <v>82561.3</v>
      </c>
      <c r="K303" s="108"/>
      <c r="L303" s="108"/>
    </row>
    <row r="304" spans="2:12" ht="15.75" x14ac:dyDescent="0.25">
      <c r="B304" s="246"/>
      <c r="C304" s="234" t="s">
        <v>7</v>
      </c>
      <c r="D304" s="110" t="s">
        <v>3</v>
      </c>
      <c r="E304" s="8">
        <v>161673.70000000001</v>
      </c>
      <c r="F304" s="8">
        <v>103006.2</v>
      </c>
      <c r="G304" s="8">
        <v>101809</v>
      </c>
      <c r="H304" s="8">
        <v>129182.3</v>
      </c>
      <c r="I304" s="8">
        <v>112751.3</v>
      </c>
      <c r="J304" s="8">
        <v>0</v>
      </c>
      <c r="K304" s="108"/>
      <c r="L304" s="108"/>
    </row>
    <row r="305" spans="2:12" ht="15.75" x14ac:dyDescent="0.25">
      <c r="B305" s="246"/>
      <c r="C305" s="234" t="s">
        <v>7</v>
      </c>
      <c r="D305" s="110" t="s">
        <v>4</v>
      </c>
      <c r="E305" s="8"/>
      <c r="F305" s="8"/>
      <c r="G305" s="7">
        <v>0</v>
      </c>
      <c r="H305" s="7">
        <v>0</v>
      </c>
      <c r="I305" s="7">
        <v>0</v>
      </c>
      <c r="J305" s="7">
        <v>0</v>
      </c>
      <c r="K305" s="108"/>
      <c r="L305" s="108"/>
    </row>
    <row r="306" spans="2:12" ht="15.75" x14ac:dyDescent="0.25">
      <c r="B306" s="247"/>
      <c r="C306" s="234" t="s">
        <v>7</v>
      </c>
      <c r="D306" s="110" t="s">
        <v>5</v>
      </c>
      <c r="E306" s="8"/>
      <c r="F306" s="8"/>
      <c r="G306" s="7">
        <v>0</v>
      </c>
      <c r="H306" s="7">
        <v>0</v>
      </c>
      <c r="I306" s="7">
        <v>0</v>
      </c>
      <c r="J306" s="7">
        <v>0</v>
      </c>
      <c r="K306" s="108"/>
      <c r="L306" s="108"/>
    </row>
    <row r="307" spans="2:12" ht="15.75" x14ac:dyDescent="0.25">
      <c r="B307" s="245" t="s">
        <v>606</v>
      </c>
      <c r="C307" s="234" t="s">
        <v>7</v>
      </c>
      <c r="D307" s="30" t="s">
        <v>1</v>
      </c>
      <c r="E307" s="7">
        <v>195000</v>
      </c>
      <c r="F307" s="7">
        <v>152000</v>
      </c>
      <c r="G307" s="7">
        <v>198950.2</v>
      </c>
      <c r="H307" s="7">
        <v>217247.6</v>
      </c>
      <c r="I307" s="7">
        <v>195312.6</v>
      </c>
      <c r="J307" s="7">
        <v>82561.3</v>
      </c>
      <c r="K307" s="108"/>
      <c r="L307" s="108"/>
    </row>
    <row r="308" spans="2:12" ht="15.75" x14ac:dyDescent="0.25">
      <c r="B308" s="246"/>
      <c r="C308" s="234" t="s">
        <v>7</v>
      </c>
      <c r="D308" s="110" t="s">
        <v>2</v>
      </c>
      <c r="E308" s="8">
        <v>33326.300000000003</v>
      </c>
      <c r="F308" s="8">
        <v>48993.8</v>
      </c>
      <c r="G308" s="8">
        <v>97141.2</v>
      </c>
      <c r="H308" s="8">
        <v>88065.3</v>
      </c>
      <c r="I308" s="8">
        <v>82561.3</v>
      </c>
      <c r="J308" s="8">
        <v>82561.3</v>
      </c>
      <c r="K308" s="108"/>
      <c r="L308" s="108"/>
    </row>
    <row r="309" spans="2:12" ht="15.75" x14ac:dyDescent="0.25">
      <c r="B309" s="246"/>
      <c r="C309" s="234" t="s">
        <v>7</v>
      </c>
      <c r="D309" s="110" t="s">
        <v>3</v>
      </c>
      <c r="E309" s="8">
        <v>161673.70000000001</v>
      </c>
      <c r="F309" s="8">
        <v>103006.2</v>
      </c>
      <c r="G309" s="8">
        <v>101809</v>
      </c>
      <c r="H309" s="8">
        <v>129182.3</v>
      </c>
      <c r="I309" s="8">
        <v>112751.3</v>
      </c>
      <c r="J309" s="8">
        <v>0</v>
      </c>
      <c r="K309" s="108"/>
      <c r="L309" s="108"/>
    </row>
    <row r="310" spans="2:12" ht="15.75" x14ac:dyDescent="0.25">
      <c r="B310" s="246"/>
      <c r="C310" s="234" t="s">
        <v>7</v>
      </c>
      <c r="D310" s="110" t="s">
        <v>4</v>
      </c>
      <c r="E310" s="8"/>
      <c r="F310" s="8"/>
      <c r="G310" s="7">
        <v>0</v>
      </c>
      <c r="H310" s="7">
        <v>0</v>
      </c>
      <c r="I310" s="7">
        <v>0</v>
      </c>
      <c r="J310" s="7">
        <v>0</v>
      </c>
      <c r="K310" s="108"/>
      <c r="L310" s="108"/>
    </row>
    <row r="311" spans="2:12" ht="15.75" x14ac:dyDescent="0.25">
      <c r="B311" s="247"/>
      <c r="C311" s="234" t="s">
        <v>7</v>
      </c>
      <c r="D311" s="110" t="s">
        <v>5</v>
      </c>
      <c r="E311" s="8"/>
      <c r="F311" s="8"/>
      <c r="G311" s="7">
        <v>0</v>
      </c>
      <c r="H311" s="7">
        <v>0</v>
      </c>
      <c r="I311" s="7">
        <v>0</v>
      </c>
      <c r="J311" s="7">
        <v>0</v>
      </c>
      <c r="K311" s="108"/>
      <c r="L311" s="108"/>
    </row>
    <row r="312" spans="2:12" ht="15.75" x14ac:dyDescent="0.25">
      <c r="B312" s="245" t="s">
        <v>236</v>
      </c>
      <c r="C312" s="234" t="s">
        <v>7</v>
      </c>
      <c r="D312" s="30" t="s">
        <v>1</v>
      </c>
      <c r="E312" s="7">
        <v>292473.2</v>
      </c>
      <c r="F312" s="7">
        <v>302525.09999999998</v>
      </c>
      <c r="G312" s="7">
        <v>42500</v>
      </c>
      <c r="H312" s="7">
        <v>42500</v>
      </c>
      <c r="I312" s="7">
        <v>42500</v>
      </c>
      <c r="J312" s="7">
        <v>42500</v>
      </c>
      <c r="K312" s="108"/>
      <c r="L312" s="108"/>
    </row>
    <row r="313" spans="2:12" ht="15.75" x14ac:dyDescent="0.25">
      <c r="B313" s="246"/>
      <c r="C313" s="234" t="s">
        <v>7</v>
      </c>
      <c r="D313" s="110" t="s">
        <v>2</v>
      </c>
      <c r="E313" s="8">
        <v>100756.6</v>
      </c>
      <c r="F313" s="8">
        <v>103030.3</v>
      </c>
      <c r="G313" s="7">
        <v>42500</v>
      </c>
      <c r="H313" s="7">
        <v>42500</v>
      </c>
      <c r="I313" s="7">
        <v>42500</v>
      </c>
      <c r="J313" s="7">
        <v>42500</v>
      </c>
      <c r="K313" s="108"/>
      <c r="L313" s="108"/>
    </row>
    <row r="314" spans="2:12" ht="15.75" x14ac:dyDescent="0.25">
      <c r="B314" s="246"/>
      <c r="C314" s="234" t="s">
        <v>7</v>
      </c>
      <c r="D314" s="110" t="s">
        <v>3</v>
      </c>
      <c r="E314" s="8">
        <v>191716.6</v>
      </c>
      <c r="F314" s="8">
        <v>199494.8</v>
      </c>
      <c r="G314" s="7">
        <v>0</v>
      </c>
      <c r="H314" s="7">
        <v>0</v>
      </c>
      <c r="I314" s="7">
        <v>0</v>
      </c>
      <c r="J314" s="7">
        <v>0</v>
      </c>
      <c r="K314" s="108"/>
      <c r="L314" s="108"/>
    </row>
    <row r="315" spans="2:12" ht="15.75" x14ac:dyDescent="0.25">
      <c r="B315" s="246"/>
      <c r="C315" s="234" t="s">
        <v>7</v>
      </c>
      <c r="D315" s="110" t="s">
        <v>4</v>
      </c>
      <c r="E315" s="8"/>
      <c r="F315" s="8"/>
      <c r="G315" s="7">
        <v>0</v>
      </c>
      <c r="H315" s="7">
        <v>0</v>
      </c>
      <c r="I315" s="7">
        <v>0</v>
      </c>
      <c r="J315" s="7">
        <v>0</v>
      </c>
      <c r="K315" s="108"/>
      <c r="L315" s="108"/>
    </row>
    <row r="316" spans="2:12" ht="15.75" x14ac:dyDescent="0.25">
      <c r="B316" s="247"/>
      <c r="C316" s="234" t="s">
        <v>7</v>
      </c>
      <c r="D316" s="110" t="s">
        <v>5</v>
      </c>
      <c r="E316" s="8"/>
      <c r="F316" s="8"/>
      <c r="G316" s="7">
        <v>0</v>
      </c>
      <c r="H316" s="7">
        <v>0</v>
      </c>
      <c r="I316" s="7">
        <v>0</v>
      </c>
      <c r="J316" s="7">
        <v>0</v>
      </c>
      <c r="K316" s="108"/>
      <c r="L316" s="108"/>
    </row>
    <row r="317" spans="2:12" ht="15.75" x14ac:dyDescent="0.25">
      <c r="B317" s="245" t="s">
        <v>406</v>
      </c>
      <c r="C317" s="234" t="s">
        <v>7</v>
      </c>
      <c r="D317" s="30" t="s">
        <v>1</v>
      </c>
      <c r="E317" s="7">
        <v>242679.2</v>
      </c>
      <c r="F317" s="7">
        <v>252525.09999999998</v>
      </c>
      <c r="G317" s="7">
        <v>0</v>
      </c>
      <c r="H317" s="7">
        <v>0</v>
      </c>
      <c r="I317" s="7">
        <v>0</v>
      </c>
      <c r="J317" s="7">
        <v>0</v>
      </c>
      <c r="K317" s="108"/>
      <c r="L317" s="108"/>
    </row>
    <row r="318" spans="2:12" ht="15.75" x14ac:dyDescent="0.25">
      <c r="B318" s="246"/>
      <c r="C318" s="234" t="s">
        <v>7</v>
      </c>
      <c r="D318" s="110" t="s">
        <v>2</v>
      </c>
      <c r="E318" s="8">
        <v>50962.600000000006</v>
      </c>
      <c r="F318" s="8">
        <v>53030.3</v>
      </c>
      <c r="G318" s="8">
        <v>0</v>
      </c>
      <c r="H318" s="8">
        <v>0</v>
      </c>
      <c r="I318" s="8">
        <v>0</v>
      </c>
      <c r="J318" s="8">
        <v>0</v>
      </c>
      <c r="K318" s="108"/>
      <c r="L318" s="108"/>
    </row>
    <row r="319" spans="2:12" ht="15.75" x14ac:dyDescent="0.25">
      <c r="B319" s="246"/>
      <c r="C319" s="234" t="s">
        <v>7</v>
      </c>
      <c r="D319" s="110" t="s">
        <v>3</v>
      </c>
      <c r="E319" s="8">
        <v>191716.6</v>
      </c>
      <c r="F319" s="8">
        <v>199494.8</v>
      </c>
      <c r="G319" s="8">
        <v>0</v>
      </c>
      <c r="H319" s="8">
        <v>0</v>
      </c>
      <c r="I319" s="8">
        <v>0</v>
      </c>
      <c r="J319" s="8">
        <v>0</v>
      </c>
      <c r="K319" s="108"/>
      <c r="L319" s="108"/>
    </row>
    <row r="320" spans="2:12" ht="15.75" x14ac:dyDescent="0.25">
      <c r="B320" s="246"/>
      <c r="C320" s="234" t="s">
        <v>7</v>
      </c>
      <c r="D320" s="110" t="s">
        <v>4</v>
      </c>
      <c r="E320" s="8"/>
      <c r="F320" s="8"/>
      <c r="G320" s="7">
        <v>0</v>
      </c>
      <c r="H320" s="7">
        <v>0</v>
      </c>
      <c r="I320" s="7">
        <v>0</v>
      </c>
      <c r="J320" s="7">
        <v>0</v>
      </c>
      <c r="K320" s="108"/>
      <c r="L320" s="108"/>
    </row>
    <row r="321" spans="2:12" ht="15.75" x14ac:dyDescent="0.25">
      <c r="B321" s="247"/>
      <c r="C321" s="234" t="s">
        <v>7</v>
      </c>
      <c r="D321" s="110" t="s">
        <v>5</v>
      </c>
      <c r="E321" s="8"/>
      <c r="F321" s="8"/>
      <c r="G321" s="7">
        <v>0</v>
      </c>
      <c r="H321" s="7">
        <v>0</v>
      </c>
      <c r="I321" s="7">
        <v>0</v>
      </c>
      <c r="J321" s="7">
        <v>0</v>
      </c>
      <c r="K321" s="108"/>
      <c r="L321" s="108"/>
    </row>
    <row r="322" spans="2:12" ht="15.75" x14ac:dyDescent="0.25">
      <c r="B322" s="245" t="s">
        <v>607</v>
      </c>
      <c r="C322" s="234" t="s">
        <v>7</v>
      </c>
      <c r="D322" s="30" t="s">
        <v>1</v>
      </c>
      <c r="E322" s="7">
        <v>49794</v>
      </c>
      <c r="F322" s="7">
        <v>50000</v>
      </c>
      <c r="G322" s="7">
        <v>42500</v>
      </c>
      <c r="H322" s="7">
        <v>42500</v>
      </c>
      <c r="I322" s="7">
        <v>42500</v>
      </c>
      <c r="J322" s="7">
        <v>42500</v>
      </c>
      <c r="K322" s="108"/>
      <c r="L322" s="108"/>
    </row>
    <row r="323" spans="2:12" ht="15.75" x14ac:dyDescent="0.25">
      <c r="B323" s="246"/>
      <c r="C323" s="234" t="s">
        <v>7</v>
      </c>
      <c r="D323" s="110" t="s">
        <v>2</v>
      </c>
      <c r="E323" s="8">
        <v>49794</v>
      </c>
      <c r="F323" s="8">
        <v>50000</v>
      </c>
      <c r="G323" s="8">
        <v>42500</v>
      </c>
      <c r="H323" s="8">
        <v>42500</v>
      </c>
      <c r="I323" s="8">
        <v>42500</v>
      </c>
      <c r="J323" s="8">
        <v>42500</v>
      </c>
      <c r="K323" s="108"/>
      <c r="L323" s="108"/>
    </row>
    <row r="324" spans="2:12" ht="15.75" x14ac:dyDescent="0.25">
      <c r="B324" s="246"/>
      <c r="C324" s="234" t="s">
        <v>7</v>
      </c>
      <c r="D324" s="110" t="s">
        <v>3</v>
      </c>
      <c r="E324" s="8"/>
      <c r="F324" s="8"/>
      <c r="G324" s="7">
        <v>0</v>
      </c>
      <c r="H324" s="7">
        <v>0</v>
      </c>
      <c r="I324" s="7">
        <v>0</v>
      </c>
      <c r="J324" s="7">
        <v>0</v>
      </c>
      <c r="K324" s="108"/>
      <c r="L324" s="108"/>
    </row>
    <row r="325" spans="2:12" ht="15.75" x14ac:dyDescent="0.25">
      <c r="B325" s="246"/>
      <c r="C325" s="234" t="s">
        <v>7</v>
      </c>
      <c r="D325" s="110" t="s">
        <v>4</v>
      </c>
      <c r="E325" s="8"/>
      <c r="F325" s="8"/>
      <c r="G325" s="7">
        <v>0</v>
      </c>
      <c r="H325" s="7">
        <v>0</v>
      </c>
      <c r="I325" s="7">
        <v>0</v>
      </c>
      <c r="J325" s="7">
        <v>0</v>
      </c>
      <c r="K325" s="108"/>
      <c r="L325" s="108"/>
    </row>
    <row r="326" spans="2:12" ht="15.75" x14ac:dyDescent="0.25">
      <c r="B326" s="247"/>
      <c r="C326" s="234" t="s">
        <v>7</v>
      </c>
      <c r="D326" s="110" t="s">
        <v>5</v>
      </c>
      <c r="E326" s="8"/>
      <c r="F326" s="8"/>
      <c r="G326" s="7">
        <v>0</v>
      </c>
      <c r="H326" s="7">
        <v>0</v>
      </c>
      <c r="I326" s="7">
        <v>0</v>
      </c>
      <c r="J326" s="7">
        <v>0</v>
      </c>
      <c r="K326" s="108"/>
      <c r="L326" s="108"/>
    </row>
    <row r="327" spans="2:12" ht="15.75" x14ac:dyDescent="0.25">
      <c r="B327" s="245" t="s">
        <v>237</v>
      </c>
      <c r="C327" s="234" t="s">
        <v>7</v>
      </c>
      <c r="D327" s="30" t="s">
        <v>1</v>
      </c>
      <c r="E327" s="7">
        <v>3007.3</v>
      </c>
      <c r="F327" s="7">
        <v>379.5</v>
      </c>
      <c r="G327" s="7">
        <v>140.69999999999999</v>
      </c>
      <c r="H327" s="7">
        <v>140.69999999999999</v>
      </c>
      <c r="I327" s="7">
        <v>140.69999999999999</v>
      </c>
      <c r="J327" s="7">
        <v>0</v>
      </c>
      <c r="K327" s="108"/>
      <c r="L327" s="108"/>
    </row>
    <row r="328" spans="2:12" ht="15.75" x14ac:dyDescent="0.25">
      <c r="B328" s="246"/>
      <c r="C328" s="234" t="s">
        <v>7</v>
      </c>
      <c r="D328" s="110" t="s">
        <v>2</v>
      </c>
      <c r="E328" s="8"/>
      <c r="F328" s="8"/>
      <c r="G328" s="7">
        <v>0</v>
      </c>
      <c r="H328" s="7">
        <v>0</v>
      </c>
      <c r="I328" s="7">
        <v>0</v>
      </c>
      <c r="J328" s="7">
        <v>0</v>
      </c>
      <c r="K328" s="108"/>
      <c r="L328" s="108"/>
    </row>
    <row r="329" spans="2:12" ht="15.75" x14ac:dyDescent="0.25">
      <c r="B329" s="246"/>
      <c r="C329" s="234" t="s">
        <v>7</v>
      </c>
      <c r="D329" s="110" t="s">
        <v>3</v>
      </c>
      <c r="E329" s="8">
        <v>3007.3</v>
      </c>
      <c r="F329" s="8">
        <v>379.5</v>
      </c>
      <c r="G329" s="8">
        <v>140.69999999999999</v>
      </c>
      <c r="H329" s="8">
        <v>140.69999999999999</v>
      </c>
      <c r="I329" s="8">
        <v>140.69999999999999</v>
      </c>
      <c r="J329" s="8">
        <v>0</v>
      </c>
      <c r="K329" s="108"/>
      <c r="L329" s="108"/>
    </row>
    <row r="330" spans="2:12" ht="15.75" x14ac:dyDescent="0.25">
      <c r="B330" s="246"/>
      <c r="C330" s="234" t="s">
        <v>7</v>
      </c>
      <c r="D330" s="110" t="s">
        <v>4</v>
      </c>
      <c r="E330" s="8"/>
      <c r="F330" s="8"/>
      <c r="G330" s="7">
        <v>0</v>
      </c>
      <c r="H330" s="7">
        <v>0</v>
      </c>
      <c r="I330" s="7">
        <v>0</v>
      </c>
      <c r="J330" s="7">
        <v>0</v>
      </c>
      <c r="K330" s="108"/>
      <c r="L330" s="108"/>
    </row>
    <row r="331" spans="2:12" ht="15.75" x14ac:dyDescent="0.25">
      <c r="B331" s="247"/>
      <c r="C331" s="234" t="s">
        <v>7</v>
      </c>
      <c r="D331" s="110" t="s">
        <v>5</v>
      </c>
      <c r="E331" s="8"/>
      <c r="F331" s="8"/>
      <c r="G331" s="7">
        <v>0</v>
      </c>
      <c r="H331" s="7">
        <v>0</v>
      </c>
      <c r="I331" s="7">
        <v>0</v>
      </c>
      <c r="J331" s="7">
        <v>0</v>
      </c>
      <c r="K331" s="108"/>
      <c r="L331" s="108"/>
    </row>
    <row r="332" spans="2:12" ht="15.75" x14ac:dyDescent="0.25">
      <c r="B332" s="245" t="s">
        <v>608</v>
      </c>
      <c r="C332" s="234" t="s">
        <v>7</v>
      </c>
      <c r="D332" s="30" t="s">
        <v>1</v>
      </c>
      <c r="E332" s="7">
        <v>3007.3</v>
      </c>
      <c r="F332" s="7">
        <v>379.5</v>
      </c>
      <c r="G332" s="7">
        <v>140.69999999999999</v>
      </c>
      <c r="H332" s="7">
        <v>140.69999999999999</v>
      </c>
      <c r="I332" s="7">
        <v>140.69999999999999</v>
      </c>
      <c r="J332" s="7">
        <v>0</v>
      </c>
      <c r="K332" s="108"/>
      <c r="L332" s="108"/>
    </row>
    <row r="333" spans="2:12" ht="15.75" x14ac:dyDescent="0.25">
      <c r="B333" s="246"/>
      <c r="C333" s="234" t="s">
        <v>7</v>
      </c>
      <c r="D333" s="110" t="s">
        <v>2</v>
      </c>
      <c r="E333" s="8"/>
      <c r="F333" s="8"/>
      <c r="G333" s="7">
        <v>0</v>
      </c>
      <c r="H333" s="7">
        <v>0</v>
      </c>
      <c r="I333" s="7">
        <v>0</v>
      </c>
      <c r="J333" s="7">
        <v>0</v>
      </c>
      <c r="K333" s="108"/>
      <c r="L333" s="108"/>
    </row>
    <row r="334" spans="2:12" ht="15.75" x14ac:dyDescent="0.25">
      <c r="B334" s="246"/>
      <c r="C334" s="234" t="s">
        <v>7</v>
      </c>
      <c r="D334" s="110" t="s">
        <v>3</v>
      </c>
      <c r="E334" s="8">
        <v>3007.3</v>
      </c>
      <c r="F334" s="8">
        <v>379.5</v>
      </c>
      <c r="G334" s="8">
        <v>140.69999999999999</v>
      </c>
      <c r="H334" s="8">
        <v>140.69999999999999</v>
      </c>
      <c r="I334" s="8">
        <v>140.69999999999999</v>
      </c>
      <c r="J334" s="8">
        <v>0</v>
      </c>
      <c r="K334" s="108"/>
      <c r="L334" s="108"/>
    </row>
    <row r="335" spans="2:12" ht="15.75" x14ac:dyDescent="0.25">
      <c r="B335" s="246"/>
      <c r="C335" s="234" t="s">
        <v>7</v>
      </c>
      <c r="D335" s="110" t="s">
        <v>4</v>
      </c>
      <c r="E335" s="8"/>
      <c r="F335" s="8"/>
      <c r="G335" s="7">
        <v>0</v>
      </c>
      <c r="H335" s="7">
        <v>0</v>
      </c>
      <c r="I335" s="7">
        <v>0</v>
      </c>
      <c r="J335" s="7">
        <v>0</v>
      </c>
      <c r="K335" s="108"/>
      <c r="L335" s="108"/>
    </row>
    <row r="336" spans="2:12" ht="15.75" x14ac:dyDescent="0.25">
      <c r="B336" s="247"/>
      <c r="C336" s="234" t="s">
        <v>7</v>
      </c>
      <c r="D336" s="110" t="s">
        <v>5</v>
      </c>
      <c r="E336" s="8"/>
      <c r="F336" s="8"/>
      <c r="G336" s="7">
        <v>0</v>
      </c>
      <c r="H336" s="7">
        <v>0</v>
      </c>
      <c r="I336" s="7">
        <v>0</v>
      </c>
      <c r="J336" s="7">
        <v>0</v>
      </c>
      <c r="K336" s="108"/>
      <c r="L336" s="108"/>
    </row>
    <row r="337" spans="2:12" ht="15.75" x14ac:dyDescent="0.25">
      <c r="B337" s="245" t="s">
        <v>239</v>
      </c>
      <c r="C337" s="234" t="s">
        <v>7</v>
      </c>
      <c r="D337" s="30" t="s">
        <v>1</v>
      </c>
      <c r="E337" s="8"/>
      <c r="F337" s="7">
        <v>176189.80000000002</v>
      </c>
      <c r="G337" s="7">
        <v>154342.90000000002</v>
      </c>
      <c r="H337" s="7">
        <v>154342.90000000002</v>
      </c>
      <c r="I337" s="7">
        <v>154342.90000000002</v>
      </c>
      <c r="J337" s="7">
        <v>6559.2</v>
      </c>
      <c r="K337" s="108"/>
      <c r="L337" s="108"/>
    </row>
    <row r="338" spans="2:12" ht="15.75" x14ac:dyDescent="0.25">
      <c r="B338" s="246"/>
      <c r="C338" s="234" t="s">
        <v>7</v>
      </c>
      <c r="D338" s="110" t="s">
        <v>2</v>
      </c>
      <c r="E338" s="8"/>
      <c r="F338" s="8">
        <v>7047.6</v>
      </c>
      <c r="G338" s="7">
        <v>6559.2</v>
      </c>
      <c r="H338" s="7">
        <v>6559.2</v>
      </c>
      <c r="I338" s="7">
        <v>6559.2</v>
      </c>
      <c r="J338" s="7">
        <v>6559.2</v>
      </c>
      <c r="K338" s="108"/>
      <c r="L338" s="108"/>
    </row>
    <row r="339" spans="2:12" ht="15.75" x14ac:dyDescent="0.25">
      <c r="B339" s="246"/>
      <c r="C339" s="234" t="s">
        <v>7</v>
      </c>
      <c r="D339" s="110" t="s">
        <v>3</v>
      </c>
      <c r="E339" s="8"/>
      <c r="F339" s="8">
        <v>169142.2</v>
      </c>
      <c r="G339" s="7">
        <v>147783.70000000001</v>
      </c>
      <c r="H339" s="7">
        <v>147783.70000000001</v>
      </c>
      <c r="I339" s="7">
        <v>147783.70000000001</v>
      </c>
      <c r="J339" s="7">
        <v>0</v>
      </c>
      <c r="K339" s="108"/>
      <c r="L339" s="108"/>
    </row>
    <row r="340" spans="2:12" ht="15.75" x14ac:dyDescent="0.25">
      <c r="B340" s="246"/>
      <c r="C340" s="234" t="s">
        <v>7</v>
      </c>
      <c r="D340" s="110" t="s">
        <v>4</v>
      </c>
      <c r="E340" s="8"/>
      <c r="F340" s="8"/>
      <c r="G340" s="7">
        <v>0</v>
      </c>
      <c r="H340" s="7">
        <v>0</v>
      </c>
      <c r="I340" s="7">
        <v>0</v>
      </c>
      <c r="J340" s="7">
        <v>0</v>
      </c>
      <c r="K340" s="108"/>
      <c r="L340" s="108"/>
    </row>
    <row r="341" spans="2:12" ht="15.75" x14ac:dyDescent="0.25">
      <c r="B341" s="247"/>
      <c r="C341" s="234" t="s">
        <v>7</v>
      </c>
      <c r="D341" s="110" t="s">
        <v>5</v>
      </c>
      <c r="E341" s="8"/>
      <c r="F341" s="32"/>
      <c r="G341" s="7">
        <v>0</v>
      </c>
      <c r="H341" s="7">
        <v>0</v>
      </c>
      <c r="I341" s="7">
        <v>0</v>
      </c>
      <c r="J341" s="7">
        <v>0</v>
      </c>
      <c r="K341" s="108"/>
      <c r="L341" s="108"/>
    </row>
    <row r="342" spans="2:12" ht="15.75" x14ac:dyDescent="0.25">
      <c r="B342" s="245" t="s">
        <v>609</v>
      </c>
      <c r="C342" s="234" t="s">
        <v>7</v>
      </c>
      <c r="D342" s="30" t="s">
        <v>1</v>
      </c>
      <c r="E342" s="7"/>
      <c r="F342" s="7">
        <v>176189.80000000002</v>
      </c>
      <c r="G342" s="7">
        <v>154342.90000000002</v>
      </c>
      <c r="H342" s="7">
        <v>154342.90000000002</v>
      </c>
      <c r="I342" s="7">
        <v>154342.90000000002</v>
      </c>
      <c r="J342" s="7">
        <v>6559.2</v>
      </c>
      <c r="K342" s="108"/>
      <c r="L342" s="108"/>
    </row>
    <row r="343" spans="2:12" ht="15.75" x14ac:dyDescent="0.25">
      <c r="B343" s="246"/>
      <c r="C343" s="234" t="s">
        <v>7</v>
      </c>
      <c r="D343" s="110" t="s">
        <v>2</v>
      </c>
      <c r="E343" s="8"/>
      <c r="F343" s="8">
        <v>7047.6</v>
      </c>
      <c r="G343" s="8">
        <v>6559.2</v>
      </c>
      <c r="H343" s="8">
        <v>6559.2</v>
      </c>
      <c r="I343" s="8">
        <v>6559.2</v>
      </c>
      <c r="J343" s="8">
        <v>6559.2</v>
      </c>
      <c r="K343" s="108"/>
      <c r="L343" s="108"/>
    </row>
    <row r="344" spans="2:12" ht="15.75" x14ac:dyDescent="0.25">
      <c r="B344" s="246"/>
      <c r="C344" s="234" t="s">
        <v>7</v>
      </c>
      <c r="D344" s="110" t="s">
        <v>3</v>
      </c>
      <c r="E344" s="8"/>
      <c r="F344" s="8">
        <v>169142.2</v>
      </c>
      <c r="G344" s="8">
        <v>147783.70000000001</v>
      </c>
      <c r="H344" s="8">
        <v>147783.70000000001</v>
      </c>
      <c r="I344" s="8">
        <v>147783.70000000001</v>
      </c>
      <c r="J344" s="8">
        <v>0</v>
      </c>
      <c r="K344" s="108"/>
      <c r="L344" s="108"/>
    </row>
    <row r="345" spans="2:12" ht="15.75" x14ac:dyDescent="0.25">
      <c r="B345" s="246"/>
      <c r="C345" s="234" t="s">
        <v>7</v>
      </c>
      <c r="D345" s="110" t="s">
        <v>4</v>
      </c>
      <c r="E345" s="8"/>
      <c r="F345" s="8"/>
      <c r="G345" s="7">
        <v>0</v>
      </c>
      <c r="H345" s="7">
        <v>0</v>
      </c>
      <c r="I345" s="7">
        <v>0</v>
      </c>
      <c r="J345" s="7">
        <v>0</v>
      </c>
      <c r="K345" s="108"/>
      <c r="L345" s="108"/>
    </row>
    <row r="346" spans="2:12" ht="15.75" x14ac:dyDescent="0.25">
      <c r="B346" s="247"/>
      <c r="C346" s="234" t="s">
        <v>7</v>
      </c>
      <c r="D346" s="110" t="s">
        <v>5</v>
      </c>
      <c r="E346" s="8"/>
      <c r="F346" s="8"/>
      <c r="G346" s="7">
        <v>0</v>
      </c>
      <c r="H346" s="7">
        <v>0</v>
      </c>
      <c r="I346" s="7">
        <v>0</v>
      </c>
      <c r="J346" s="7">
        <v>0</v>
      </c>
      <c r="K346" s="108"/>
      <c r="L346" s="108"/>
    </row>
    <row r="347" spans="2:12" ht="15.75" x14ac:dyDescent="0.25">
      <c r="B347" s="245" t="s">
        <v>271</v>
      </c>
      <c r="C347" s="234" t="s">
        <v>7</v>
      </c>
      <c r="D347" s="30" t="s">
        <v>1</v>
      </c>
      <c r="E347" s="7">
        <v>4779</v>
      </c>
      <c r="F347" s="7">
        <v>8456</v>
      </c>
      <c r="G347" s="7">
        <v>10295</v>
      </c>
      <c r="H347" s="7">
        <v>0</v>
      </c>
      <c r="I347" s="7">
        <v>0</v>
      </c>
      <c r="J347" s="7">
        <v>0</v>
      </c>
      <c r="K347" s="108"/>
      <c r="L347" s="108"/>
    </row>
    <row r="348" spans="2:12" ht="15.75" x14ac:dyDescent="0.25">
      <c r="B348" s="246"/>
      <c r="C348" s="234" t="s">
        <v>7</v>
      </c>
      <c r="D348" s="110" t="s">
        <v>2</v>
      </c>
      <c r="E348" s="8"/>
      <c r="F348" s="8"/>
      <c r="G348" s="7">
        <v>0</v>
      </c>
      <c r="H348" s="7">
        <v>0</v>
      </c>
      <c r="I348" s="7">
        <v>0</v>
      </c>
      <c r="J348" s="7">
        <v>0</v>
      </c>
      <c r="K348" s="108"/>
      <c r="L348" s="108"/>
    </row>
    <row r="349" spans="2:12" ht="15.75" x14ac:dyDescent="0.25">
      <c r="B349" s="246"/>
      <c r="C349" s="234" t="s">
        <v>7</v>
      </c>
      <c r="D349" s="110" t="s">
        <v>3</v>
      </c>
      <c r="E349" s="8"/>
      <c r="F349" s="8"/>
      <c r="G349" s="7">
        <v>0</v>
      </c>
      <c r="H349" s="7">
        <v>0</v>
      </c>
      <c r="I349" s="7">
        <v>0</v>
      </c>
      <c r="J349" s="7">
        <v>0</v>
      </c>
      <c r="K349" s="108"/>
      <c r="L349" s="108"/>
    </row>
    <row r="350" spans="2:12" ht="15.75" x14ac:dyDescent="0.25">
      <c r="B350" s="246"/>
      <c r="C350" s="234" t="s">
        <v>7</v>
      </c>
      <c r="D350" s="110" t="s">
        <v>4</v>
      </c>
      <c r="E350" s="8"/>
      <c r="F350" s="8"/>
      <c r="G350" s="7">
        <v>0</v>
      </c>
      <c r="H350" s="7">
        <v>0</v>
      </c>
      <c r="I350" s="7">
        <v>0</v>
      </c>
      <c r="J350" s="7">
        <v>0</v>
      </c>
      <c r="K350" s="108"/>
      <c r="L350" s="108"/>
    </row>
    <row r="351" spans="2:12" ht="15.75" x14ac:dyDescent="0.25">
      <c r="B351" s="247"/>
      <c r="C351" s="234" t="s">
        <v>7</v>
      </c>
      <c r="D351" s="110" t="s">
        <v>5</v>
      </c>
      <c r="E351" s="8">
        <v>4779</v>
      </c>
      <c r="F351" s="8">
        <v>8456</v>
      </c>
      <c r="G351" s="7">
        <v>10295</v>
      </c>
      <c r="H351" s="7">
        <v>0</v>
      </c>
      <c r="I351" s="7">
        <v>0</v>
      </c>
      <c r="J351" s="7">
        <v>0</v>
      </c>
      <c r="K351" s="108"/>
      <c r="L351" s="108"/>
    </row>
    <row r="352" spans="2:12" ht="15.75" x14ac:dyDescent="0.25">
      <c r="B352" s="245" t="s">
        <v>610</v>
      </c>
      <c r="C352" s="234" t="s">
        <v>7</v>
      </c>
      <c r="D352" s="30" t="s">
        <v>1</v>
      </c>
      <c r="E352" s="7">
        <v>4779</v>
      </c>
      <c r="F352" s="7">
        <v>8456</v>
      </c>
      <c r="G352" s="7">
        <v>10295</v>
      </c>
      <c r="H352" s="7">
        <v>0</v>
      </c>
      <c r="I352" s="7">
        <v>0</v>
      </c>
      <c r="J352" s="7">
        <v>0</v>
      </c>
      <c r="K352" s="108"/>
      <c r="L352" s="108"/>
    </row>
    <row r="353" spans="2:12" ht="15.75" x14ac:dyDescent="0.25">
      <c r="B353" s="246"/>
      <c r="C353" s="234" t="s">
        <v>7</v>
      </c>
      <c r="D353" s="110" t="s">
        <v>2</v>
      </c>
      <c r="E353" s="8"/>
      <c r="F353" s="8"/>
      <c r="G353" s="7">
        <v>0</v>
      </c>
      <c r="H353" s="7">
        <v>0</v>
      </c>
      <c r="I353" s="7">
        <v>0</v>
      </c>
      <c r="J353" s="7">
        <v>0</v>
      </c>
      <c r="K353" s="108"/>
      <c r="L353" s="108"/>
    </row>
    <row r="354" spans="2:12" ht="15.75" x14ac:dyDescent="0.25">
      <c r="B354" s="246"/>
      <c r="C354" s="234" t="s">
        <v>7</v>
      </c>
      <c r="D354" s="110" t="s">
        <v>3</v>
      </c>
      <c r="E354" s="8"/>
      <c r="F354" s="8"/>
      <c r="G354" s="7">
        <v>0</v>
      </c>
      <c r="H354" s="7">
        <v>0</v>
      </c>
      <c r="I354" s="7">
        <v>0</v>
      </c>
      <c r="J354" s="7">
        <v>0</v>
      </c>
      <c r="K354" s="108"/>
      <c r="L354" s="108"/>
    </row>
    <row r="355" spans="2:12" ht="15.75" x14ac:dyDescent="0.25">
      <c r="B355" s="246"/>
      <c r="C355" s="234" t="s">
        <v>7</v>
      </c>
      <c r="D355" s="110" t="s">
        <v>4</v>
      </c>
      <c r="E355" s="8"/>
      <c r="F355" s="8"/>
      <c r="G355" s="7">
        <v>0</v>
      </c>
      <c r="H355" s="7">
        <v>0</v>
      </c>
      <c r="I355" s="7">
        <v>0</v>
      </c>
      <c r="J355" s="7">
        <v>0</v>
      </c>
      <c r="K355" s="108"/>
      <c r="L355" s="108"/>
    </row>
    <row r="356" spans="2:12" ht="15.75" x14ac:dyDescent="0.25">
      <c r="B356" s="247"/>
      <c r="C356" s="234" t="s">
        <v>7</v>
      </c>
      <c r="D356" s="110" t="s">
        <v>5</v>
      </c>
      <c r="E356" s="8">
        <v>4779</v>
      </c>
      <c r="F356" s="8">
        <v>8456</v>
      </c>
      <c r="G356" s="7">
        <v>10295</v>
      </c>
      <c r="H356" s="7">
        <v>0</v>
      </c>
      <c r="I356" s="7">
        <v>0</v>
      </c>
      <c r="J356" s="7">
        <v>0</v>
      </c>
      <c r="K356" s="108"/>
      <c r="L356" s="108"/>
    </row>
    <row r="357" spans="2:12" ht="15.75" x14ac:dyDescent="0.25">
      <c r="B357" s="249" t="s">
        <v>219</v>
      </c>
      <c r="C357" s="241" t="s">
        <v>0</v>
      </c>
      <c r="D357" s="29" t="s">
        <v>1</v>
      </c>
      <c r="E357" s="7">
        <v>3470.3000000000466</v>
      </c>
      <c r="F357" s="7">
        <v>64308.5</v>
      </c>
      <c r="G357" s="7">
        <v>800000</v>
      </c>
      <c r="H357" s="7">
        <v>1501333.4000000001</v>
      </c>
      <c r="I357" s="7">
        <v>0</v>
      </c>
      <c r="J357" s="7">
        <v>0</v>
      </c>
      <c r="K357" s="108"/>
      <c r="L357" s="108"/>
    </row>
    <row r="358" spans="2:12" ht="15.75" x14ac:dyDescent="0.25">
      <c r="B358" s="233" t="s">
        <v>48</v>
      </c>
      <c r="C358" s="234" t="s">
        <v>0</v>
      </c>
      <c r="D358" s="110" t="s">
        <v>2</v>
      </c>
      <c r="E358" s="8">
        <v>3470.3000000000466</v>
      </c>
      <c r="F358" s="8">
        <v>64308.5</v>
      </c>
      <c r="G358" s="8">
        <v>800000</v>
      </c>
      <c r="H358" s="8">
        <v>1501333.4000000001</v>
      </c>
      <c r="I358" s="7">
        <v>0</v>
      </c>
      <c r="J358" s="7">
        <v>0</v>
      </c>
      <c r="K358" s="108"/>
      <c r="L358" s="108"/>
    </row>
    <row r="359" spans="2:12" ht="15.75" x14ac:dyDescent="0.25">
      <c r="B359" s="233" t="s">
        <v>48</v>
      </c>
      <c r="C359" s="234" t="s">
        <v>0</v>
      </c>
      <c r="D359" s="110" t="s">
        <v>3</v>
      </c>
      <c r="E359" s="8"/>
      <c r="F359" s="8"/>
      <c r="G359" s="7">
        <v>0</v>
      </c>
      <c r="H359" s="7">
        <v>0</v>
      </c>
      <c r="I359" s="7">
        <v>0</v>
      </c>
      <c r="J359" s="7">
        <v>0</v>
      </c>
      <c r="K359" s="108"/>
      <c r="L359" s="108"/>
    </row>
    <row r="360" spans="2:12" ht="15.75" x14ac:dyDescent="0.25">
      <c r="B360" s="233" t="s">
        <v>48</v>
      </c>
      <c r="C360" s="234" t="s">
        <v>0</v>
      </c>
      <c r="D360" s="110" t="s">
        <v>4</v>
      </c>
      <c r="E360" s="8"/>
      <c r="F360" s="8"/>
      <c r="G360" s="7">
        <v>0</v>
      </c>
      <c r="H360" s="7">
        <v>0</v>
      </c>
      <c r="I360" s="7">
        <v>0</v>
      </c>
      <c r="J360" s="7">
        <v>0</v>
      </c>
      <c r="K360" s="108"/>
      <c r="L360" s="108"/>
    </row>
    <row r="361" spans="2:12" ht="15.75" x14ac:dyDescent="0.25">
      <c r="B361" s="233" t="s">
        <v>48</v>
      </c>
      <c r="C361" s="234" t="s">
        <v>0</v>
      </c>
      <c r="D361" s="110" t="s">
        <v>5</v>
      </c>
      <c r="E361" s="8"/>
      <c r="F361" s="8"/>
      <c r="G361" s="7">
        <v>0</v>
      </c>
      <c r="H361" s="7">
        <v>0</v>
      </c>
      <c r="I361" s="7">
        <v>0</v>
      </c>
      <c r="J361" s="7">
        <v>0</v>
      </c>
      <c r="K361" s="108"/>
      <c r="L361" s="108"/>
    </row>
    <row r="362" spans="2:12" ht="15.75" x14ac:dyDescent="0.25">
      <c r="B362" s="233" t="s">
        <v>48</v>
      </c>
      <c r="C362" s="234" t="s">
        <v>7</v>
      </c>
      <c r="D362" s="30" t="s">
        <v>1</v>
      </c>
      <c r="E362" s="7"/>
      <c r="F362" s="7"/>
      <c r="G362" s="7"/>
      <c r="H362" s="7"/>
      <c r="I362" s="7"/>
      <c r="J362" s="7"/>
      <c r="K362" s="108"/>
      <c r="L362" s="108"/>
    </row>
    <row r="363" spans="2:12" ht="15.75" x14ac:dyDescent="0.25">
      <c r="B363" s="233" t="s">
        <v>48</v>
      </c>
      <c r="C363" s="234" t="s">
        <v>7</v>
      </c>
      <c r="D363" s="110" t="s">
        <v>2</v>
      </c>
      <c r="E363" s="8"/>
      <c r="F363" s="8"/>
      <c r="G363" s="7">
        <v>0</v>
      </c>
      <c r="H363" s="7">
        <v>0</v>
      </c>
      <c r="I363" s="7">
        <v>0</v>
      </c>
      <c r="J363" s="7">
        <v>0</v>
      </c>
      <c r="K363" s="108"/>
      <c r="L363" s="108"/>
    </row>
    <row r="364" spans="2:12" ht="15.75" x14ac:dyDescent="0.25">
      <c r="B364" s="233" t="s">
        <v>48</v>
      </c>
      <c r="C364" s="234" t="s">
        <v>7</v>
      </c>
      <c r="D364" s="110" t="s">
        <v>3</v>
      </c>
      <c r="E364" s="8"/>
      <c r="F364" s="8"/>
      <c r="G364" s="7">
        <v>0</v>
      </c>
      <c r="H364" s="7">
        <v>0</v>
      </c>
      <c r="I364" s="7">
        <v>0</v>
      </c>
      <c r="J364" s="7">
        <v>0</v>
      </c>
      <c r="K364" s="108"/>
      <c r="L364" s="108"/>
    </row>
    <row r="365" spans="2:12" ht="15.75" x14ac:dyDescent="0.25">
      <c r="B365" s="233" t="s">
        <v>48</v>
      </c>
      <c r="C365" s="234" t="s">
        <v>7</v>
      </c>
      <c r="D365" s="110" t="s">
        <v>4</v>
      </c>
      <c r="E365" s="8"/>
      <c r="F365" s="8"/>
      <c r="G365" s="7">
        <v>0</v>
      </c>
      <c r="H365" s="7">
        <v>0</v>
      </c>
      <c r="I365" s="7">
        <v>0</v>
      </c>
      <c r="J365" s="7">
        <v>0</v>
      </c>
      <c r="K365" s="108"/>
      <c r="L365" s="108"/>
    </row>
    <row r="366" spans="2:12" ht="15.75" x14ac:dyDescent="0.25">
      <c r="B366" s="233" t="s">
        <v>48</v>
      </c>
      <c r="C366" s="234" t="s">
        <v>7</v>
      </c>
      <c r="D366" s="110" t="s">
        <v>5</v>
      </c>
      <c r="E366" s="8"/>
      <c r="F366" s="8"/>
      <c r="G366" s="7">
        <v>0</v>
      </c>
      <c r="H366" s="7">
        <v>0</v>
      </c>
      <c r="I366" s="7">
        <v>0</v>
      </c>
      <c r="J366" s="7">
        <v>0</v>
      </c>
      <c r="K366" s="108"/>
      <c r="L366" s="108"/>
    </row>
    <row r="367" spans="2:12" ht="15.75" x14ac:dyDescent="0.25">
      <c r="B367" s="233" t="s">
        <v>48</v>
      </c>
      <c r="C367" s="234" t="s">
        <v>9</v>
      </c>
      <c r="D367" s="30" t="s">
        <v>1</v>
      </c>
      <c r="E367" s="7">
        <v>3470.3000000000466</v>
      </c>
      <c r="F367" s="7">
        <v>64308.5</v>
      </c>
      <c r="G367" s="7">
        <v>800000</v>
      </c>
      <c r="H367" s="7">
        <v>1501333.4000000001</v>
      </c>
      <c r="I367" s="7">
        <v>0</v>
      </c>
      <c r="J367" s="7">
        <v>0</v>
      </c>
      <c r="K367" s="108"/>
      <c r="L367" s="108"/>
    </row>
    <row r="368" spans="2:12" ht="15.75" x14ac:dyDescent="0.25">
      <c r="B368" s="233" t="s">
        <v>48</v>
      </c>
      <c r="C368" s="234" t="s">
        <v>9</v>
      </c>
      <c r="D368" s="110" t="s">
        <v>2</v>
      </c>
      <c r="E368" s="8">
        <v>3470.3000000000466</v>
      </c>
      <c r="F368" s="8">
        <v>64308.5</v>
      </c>
      <c r="G368" s="8">
        <v>800000</v>
      </c>
      <c r="H368" s="8">
        <v>1501333.4000000001</v>
      </c>
      <c r="I368" s="7">
        <v>0</v>
      </c>
      <c r="J368" s="7">
        <v>0</v>
      </c>
      <c r="K368" s="108"/>
      <c r="L368" s="108"/>
    </row>
    <row r="369" spans="2:12" ht="15.75" x14ac:dyDescent="0.25">
      <c r="B369" s="233" t="s">
        <v>48</v>
      </c>
      <c r="C369" s="234" t="s">
        <v>9</v>
      </c>
      <c r="D369" s="110" t="s">
        <v>3</v>
      </c>
      <c r="E369" s="8"/>
      <c r="F369" s="8"/>
      <c r="G369" s="7">
        <v>0</v>
      </c>
      <c r="H369" s="7">
        <v>0</v>
      </c>
      <c r="I369" s="7">
        <v>0</v>
      </c>
      <c r="J369" s="7">
        <v>0</v>
      </c>
      <c r="K369" s="108"/>
      <c r="L369" s="108"/>
    </row>
    <row r="370" spans="2:12" ht="15.75" x14ac:dyDescent="0.25">
      <c r="B370" s="233" t="s">
        <v>48</v>
      </c>
      <c r="C370" s="234" t="s">
        <v>9</v>
      </c>
      <c r="D370" s="110" t="s">
        <v>4</v>
      </c>
      <c r="E370" s="8"/>
      <c r="F370" s="8"/>
      <c r="G370" s="7">
        <v>0</v>
      </c>
      <c r="H370" s="7">
        <v>0</v>
      </c>
      <c r="I370" s="7">
        <v>0</v>
      </c>
      <c r="J370" s="7">
        <v>0</v>
      </c>
      <c r="K370" s="108"/>
      <c r="L370" s="108"/>
    </row>
    <row r="371" spans="2:12" ht="15.75" x14ac:dyDescent="0.25">
      <c r="B371" s="233" t="s">
        <v>48</v>
      </c>
      <c r="C371" s="234" t="s">
        <v>9</v>
      </c>
      <c r="D371" s="110" t="s">
        <v>5</v>
      </c>
      <c r="E371" s="8"/>
      <c r="F371" s="8"/>
      <c r="G371" s="7">
        <v>0</v>
      </c>
      <c r="H371" s="7">
        <v>0</v>
      </c>
      <c r="I371" s="7">
        <v>0</v>
      </c>
      <c r="J371" s="7">
        <v>0</v>
      </c>
      <c r="K371" s="108"/>
      <c r="L371" s="108"/>
    </row>
    <row r="372" spans="2:12" ht="15.75" x14ac:dyDescent="0.25">
      <c r="B372" s="233" t="s">
        <v>220</v>
      </c>
      <c r="C372" s="234" t="s">
        <v>7</v>
      </c>
      <c r="D372" s="30" t="s">
        <v>1</v>
      </c>
      <c r="E372" s="7"/>
      <c r="F372" s="7"/>
      <c r="G372" s="7"/>
      <c r="H372" s="7"/>
      <c r="I372" s="7"/>
      <c r="J372" s="7"/>
      <c r="K372" s="108"/>
      <c r="L372" s="108"/>
    </row>
    <row r="373" spans="2:12" ht="15.75" x14ac:dyDescent="0.25">
      <c r="B373" s="233" t="s">
        <v>49</v>
      </c>
      <c r="C373" s="234" t="s">
        <v>7</v>
      </c>
      <c r="D373" s="110" t="s">
        <v>2</v>
      </c>
      <c r="E373" s="8"/>
      <c r="F373" s="8"/>
      <c r="G373" s="7">
        <v>0</v>
      </c>
      <c r="H373" s="7">
        <v>0</v>
      </c>
      <c r="I373" s="7">
        <v>0</v>
      </c>
      <c r="J373" s="7">
        <v>0</v>
      </c>
      <c r="K373" s="108"/>
      <c r="L373" s="108"/>
    </row>
    <row r="374" spans="2:12" ht="15.75" x14ac:dyDescent="0.25">
      <c r="B374" s="233" t="s">
        <v>49</v>
      </c>
      <c r="C374" s="234" t="s">
        <v>7</v>
      </c>
      <c r="D374" s="110" t="s">
        <v>3</v>
      </c>
      <c r="E374" s="8"/>
      <c r="F374" s="8"/>
      <c r="G374" s="7">
        <v>0</v>
      </c>
      <c r="H374" s="7">
        <v>0</v>
      </c>
      <c r="I374" s="7">
        <v>0</v>
      </c>
      <c r="J374" s="7">
        <v>0</v>
      </c>
      <c r="K374" s="108"/>
      <c r="L374" s="108"/>
    </row>
    <row r="375" spans="2:12" ht="15.75" x14ac:dyDescent="0.25">
      <c r="B375" s="233" t="s">
        <v>49</v>
      </c>
      <c r="C375" s="234" t="s">
        <v>7</v>
      </c>
      <c r="D375" s="110" t="s">
        <v>4</v>
      </c>
      <c r="E375" s="8"/>
      <c r="F375" s="8"/>
      <c r="G375" s="7">
        <v>0</v>
      </c>
      <c r="H375" s="7">
        <v>0</v>
      </c>
      <c r="I375" s="7">
        <v>0</v>
      </c>
      <c r="J375" s="7">
        <v>0</v>
      </c>
      <c r="K375" s="108"/>
      <c r="L375" s="108"/>
    </row>
    <row r="376" spans="2:12" ht="15.75" x14ac:dyDescent="0.25">
      <c r="B376" s="233" t="s">
        <v>49</v>
      </c>
      <c r="C376" s="234" t="s">
        <v>7</v>
      </c>
      <c r="D376" s="110" t="s">
        <v>5</v>
      </c>
      <c r="E376" s="8"/>
      <c r="F376" s="8"/>
      <c r="G376" s="7">
        <v>0</v>
      </c>
      <c r="H376" s="7">
        <v>0</v>
      </c>
      <c r="I376" s="7">
        <v>0</v>
      </c>
      <c r="J376" s="7">
        <v>0</v>
      </c>
      <c r="K376" s="108"/>
      <c r="L376" s="108"/>
    </row>
    <row r="377" spans="2:12" ht="15.75" x14ac:dyDescent="0.25">
      <c r="B377" s="233" t="s">
        <v>611</v>
      </c>
      <c r="C377" s="234" t="s">
        <v>7</v>
      </c>
      <c r="D377" s="30" t="s">
        <v>1</v>
      </c>
      <c r="E377" s="7"/>
      <c r="F377" s="7"/>
      <c r="G377" s="7"/>
      <c r="H377" s="7"/>
      <c r="I377" s="7"/>
      <c r="J377" s="7"/>
      <c r="K377" s="108"/>
      <c r="L377" s="108"/>
    </row>
    <row r="378" spans="2:12" ht="15.75" x14ac:dyDescent="0.25">
      <c r="B378" s="233" t="s">
        <v>50</v>
      </c>
      <c r="C378" s="234" t="s">
        <v>7</v>
      </c>
      <c r="D378" s="110" t="s">
        <v>2</v>
      </c>
      <c r="E378" s="8"/>
      <c r="F378" s="8"/>
      <c r="G378" s="7">
        <v>0</v>
      </c>
      <c r="H378" s="7">
        <v>0</v>
      </c>
      <c r="I378" s="7">
        <v>0</v>
      </c>
      <c r="J378" s="7">
        <v>0</v>
      </c>
      <c r="K378" s="108"/>
      <c r="L378" s="108"/>
    </row>
    <row r="379" spans="2:12" ht="15.75" x14ac:dyDescent="0.25">
      <c r="B379" s="233" t="s">
        <v>50</v>
      </c>
      <c r="C379" s="234" t="s">
        <v>7</v>
      </c>
      <c r="D379" s="110" t="s">
        <v>3</v>
      </c>
      <c r="E379" s="8"/>
      <c r="F379" s="8"/>
      <c r="G379" s="7">
        <v>0</v>
      </c>
      <c r="H379" s="7">
        <v>0</v>
      </c>
      <c r="I379" s="7">
        <v>0</v>
      </c>
      <c r="J379" s="7">
        <v>0</v>
      </c>
      <c r="K379" s="108"/>
      <c r="L379" s="108"/>
    </row>
    <row r="380" spans="2:12" ht="15.75" x14ac:dyDescent="0.25">
      <c r="B380" s="233" t="s">
        <v>50</v>
      </c>
      <c r="C380" s="234" t="s">
        <v>7</v>
      </c>
      <c r="D380" s="110" t="s">
        <v>4</v>
      </c>
      <c r="E380" s="8"/>
      <c r="F380" s="8"/>
      <c r="G380" s="7">
        <v>0</v>
      </c>
      <c r="H380" s="7">
        <v>0</v>
      </c>
      <c r="I380" s="7">
        <v>0</v>
      </c>
      <c r="J380" s="7">
        <v>0</v>
      </c>
      <c r="K380" s="108"/>
      <c r="L380" s="108"/>
    </row>
    <row r="381" spans="2:12" ht="15.75" x14ac:dyDescent="0.25">
      <c r="B381" s="233" t="s">
        <v>50</v>
      </c>
      <c r="C381" s="234" t="s">
        <v>7</v>
      </c>
      <c r="D381" s="110" t="s">
        <v>5</v>
      </c>
      <c r="E381" s="8"/>
      <c r="F381" s="8"/>
      <c r="G381" s="7">
        <v>0</v>
      </c>
      <c r="H381" s="7">
        <v>0</v>
      </c>
      <c r="I381" s="7">
        <v>0</v>
      </c>
      <c r="J381" s="7">
        <v>0</v>
      </c>
      <c r="K381" s="108"/>
      <c r="L381" s="108"/>
    </row>
    <row r="382" spans="2:12" ht="15.75" x14ac:dyDescent="0.25">
      <c r="B382" s="233" t="s">
        <v>612</v>
      </c>
      <c r="C382" s="234" t="s">
        <v>9</v>
      </c>
      <c r="D382" s="30" t="s">
        <v>1</v>
      </c>
      <c r="E382" s="7">
        <v>3470.3000000000466</v>
      </c>
      <c r="F382" s="7">
        <v>64308.5</v>
      </c>
      <c r="G382" s="7">
        <v>800000</v>
      </c>
      <c r="H382" s="7">
        <v>1501333.4000000001</v>
      </c>
      <c r="I382" s="7">
        <v>0</v>
      </c>
      <c r="J382" s="7">
        <v>0</v>
      </c>
      <c r="K382" s="108"/>
      <c r="L382" s="108"/>
    </row>
    <row r="383" spans="2:12" ht="15.75" x14ac:dyDescent="0.25">
      <c r="B383" s="233" t="s">
        <v>51</v>
      </c>
      <c r="C383" s="234" t="s">
        <v>9</v>
      </c>
      <c r="D383" s="110" t="s">
        <v>2</v>
      </c>
      <c r="E383" s="8">
        <v>3470.3000000000466</v>
      </c>
      <c r="F383" s="8">
        <v>64308.5</v>
      </c>
      <c r="G383" s="8">
        <v>800000</v>
      </c>
      <c r="H383" s="8">
        <v>1501333.4000000001</v>
      </c>
      <c r="I383" s="7">
        <v>0</v>
      </c>
      <c r="J383" s="7">
        <v>0</v>
      </c>
      <c r="K383" s="108"/>
      <c r="L383" s="108"/>
    </row>
    <row r="384" spans="2:12" ht="15.75" x14ac:dyDescent="0.25">
      <c r="B384" s="233" t="s">
        <v>51</v>
      </c>
      <c r="C384" s="234" t="s">
        <v>9</v>
      </c>
      <c r="D384" s="110" t="s">
        <v>3</v>
      </c>
      <c r="E384" s="8"/>
      <c r="F384" s="8"/>
      <c r="G384" s="7">
        <v>0</v>
      </c>
      <c r="H384" s="7">
        <v>0</v>
      </c>
      <c r="I384" s="7">
        <v>0</v>
      </c>
      <c r="J384" s="7">
        <v>0</v>
      </c>
      <c r="K384" s="108"/>
      <c r="L384" s="108"/>
    </row>
    <row r="385" spans="2:12" ht="15.75" x14ac:dyDescent="0.25">
      <c r="B385" s="233" t="s">
        <v>51</v>
      </c>
      <c r="C385" s="234" t="s">
        <v>9</v>
      </c>
      <c r="D385" s="110" t="s">
        <v>4</v>
      </c>
      <c r="E385" s="8"/>
      <c r="F385" s="8"/>
      <c r="G385" s="7">
        <v>0</v>
      </c>
      <c r="H385" s="7">
        <v>0</v>
      </c>
      <c r="I385" s="7">
        <v>0</v>
      </c>
      <c r="J385" s="7">
        <v>0</v>
      </c>
      <c r="K385" s="108"/>
      <c r="L385" s="108"/>
    </row>
    <row r="386" spans="2:12" ht="15.75" x14ac:dyDescent="0.25">
      <c r="B386" s="233" t="s">
        <v>51</v>
      </c>
      <c r="C386" s="234" t="s">
        <v>9</v>
      </c>
      <c r="D386" s="110" t="s">
        <v>5</v>
      </c>
      <c r="E386" s="8"/>
      <c r="F386" s="8"/>
      <c r="G386" s="7">
        <v>0</v>
      </c>
      <c r="H386" s="7">
        <v>0</v>
      </c>
      <c r="I386" s="7">
        <v>0</v>
      </c>
      <c r="J386" s="7">
        <v>0</v>
      </c>
      <c r="K386" s="108"/>
      <c r="L386" s="108"/>
    </row>
    <row r="387" spans="2:12" ht="15.75" x14ac:dyDescent="0.25">
      <c r="B387" s="233" t="s">
        <v>613</v>
      </c>
      <c r="C387" s="234" t="s">
        <v>9</v>
      </c>
      <c r="D387" s="30" t="s">
        <v>1</v>
      </c>
      <c r="E387" s="7">
        <v>3470.3000000000466</v>
      </c>
      <c r="F387" s="7">
        <v>64308.5</v>
      </c>
      <c r="G387" s="7">
        <v>800000</v>
      </c>
      <c r="H387" s="7">
        <v>1501333.4000000001</v>
      </c>
      <c r="I387" s="7">
        <v>0</v>
      </c>
      <c r="J387" s="7">
        <v>0</v>
      </c>
      <c r="K387" s="108"/>
      <c r="L387" s="108"/>
    </row>
    <row r="388" spans="2:12" ht="15.75" x14ac:dyDescent="0.25">
      <c r="B388" s="233" t="s">
        <v>52</v>
      </c>
      <c r="C388" s="234" t="s">
        <v>9</v>
      </c>
      <c r="D388" s="110" t="s">
        <v>2</v>
      </c>
      <c r="E388" s="8">
        <v>3470.3000000000466</v>
      </c>
      <c r="F388" s="8">
        <v>64308.5</v>
      </c>
      <c r="G388" s="8">
        <v>800000</v>
      </c>
      <c r="H388" s="8">
        <v>1501333.4000000001</v>
      </c>
      <c r="I388" s="8">
        <v>0</v>
      </c>
      <c r="J388" s="8">
        <v>0</v>
      </c>
      <c r="K388" s="108"/>
      <c r="L388" s="108"/>
    </row>
    <row r="389" spans="2:12" ht="15.75" x14ac:dyDescent="0.25">
      <c r="B389" s="233" t="s">
        <v>52</v>
      </c>
      <c r="C389" s="234" t="s">
        <v>9</v>
      </c>
      <c r="D389" s="110" t="s">
        <v>3</v>
      </c>
      <c r="E389" s="8"/>
      <c r="F389" s="8"/>
      <c r="G389" s="7">
        <v>0</v>
      </c>
      <c r="H389" s="7">
        <v>0</v>
      </c>
      <c r="I389" s="7">
        <v>0</v>
      </c>
      <c r="J389" s="7">
        <v>0</v>
      </c>
      <c r="K389" s="108"/>
      <c r="L389" s="108"/>
    </row>
    <row r="390" spans="2:12" ht="15.75" x14ac:dyDescent="0.25">
      <c r="B390" s="233" t="s">
        <v>52</v>
      </c>
      <c r="C390" s="234" t="s">
        <v>9</v>
      </c>
      <c r="D390" s="110" t="s">
        <v>4</v>
      </c>
      <c r="E390" s="8"/>
      <c r="F390" s="8"/>
      <c r="G390" s="7">
        <v>0</v>
      </c>
      <c r="H390" s="7">
        <v>0</v>
      </c>
      <c r="I390" s="7">
        <v>0</v>
      </c>
      <c r="J390" s="7">
        <v>0</v>
      </c>
      <c r="K390" s="108"/>
      <c r="L390" s="108"/>
    </row>
    <row r="391" spans="2:12" ht="15.75" x14ac:dyDescent="0.25">
      <c r="B391" s="233" t="s">
        <v>52</v>
      </c>
      <c r="C391" s="234" t="s">
        <v>9</v>
      </c>
      <c r="D391" s="110" t="s">
        <v>5</v>
      </c>
      <c r="E391" s="8"/>
      <c r="F391" s="8"/>
      <c r="G391" s="7">
        <v>0</v>
      </c>
      <c r="H391" s="7">
        <v>0</v>
      </c>
      <c r="I391" s="7">
        <v>0</v>
      </c>
      <c r="J391" s="7">
        <v>0</v>
      </c>
      <c r="K391" s="108"/>
      <c r="L391" s="108"/>
    </row>
    <row r="392" spans="2:12" ht="15.75" x14ac:dyDescent="0.25">
      <c r="B392" s="238" t="s">
        <v>222</v>
      </c>
      <c r="C392" s="241" t="s">
        <v>0</v>
      </c>
      <c r="D392" s="29" t="s">
        <v>1</v>
      </c>
      <c r="E392" s="7">
        <v>402352.1</v>
      </c>
      <c r="F392" s="7">
        <v>621151.65</v>
      </c>
      <c r="G392" s="7">
        <v>225450.8</v>
      </c>
      <c r="H392" s="7">
        <v>228665.3</v>
      </c>
      <c r="I392" s="7">
        <v>227134.7</v>
      </c>
      <c r="J392" s="7">
        <v>227134.7</v>
      </c>
      <c r="K392" s="108"/>
      <c r="L392" s="108"/>
    </row>
    <row r="393" spans="2:12" ht="15.75" x14ac:dyDescent="0.25">
      <c r="B393" s="239"/>
      <c r="C393" s="234" t="s">
        <v>0</v>
      </c>
      <c r="D393" s="110" t="s">
        <v>2</v>
      </c>
      <c r="E393" s="8">
        <v>107530.2</v>
      </c>
      <c r="F393" s="8">
        <v>69151.25</v>
      </c>
      <c r="G393" s="7">
        <v>70215.799999999988</v>
      </c>
      <c r="H393" s="7">
        <v>82790.299999999988</v>
      </c>
      <c r="I393" s="7">
        <v>82759.7</v>
      </c>
      <c r="J393" s="7">
        <v>82759.7</v>
      </c>
      <c r="K393" s="108"/>
      <c r="L393" s="108"/>
    </row>
    <row r="394" spans="2:12" ht="15.75" x14ac:dyDescent="0.25">
      <c r="B394" s="239"/>
      <c r="C394" s="234" t="s">
        <v>0</v>
      </c>
      <c r="D394" s="110" t="s">
        <v>3</v>
      </c>
      <c r="E394" s="8">
        <v>48000</v>
      </c>
      <c r="F394" s="8">
        <v>165900</v>
      </c>
      <c r="G394" s="7">
        <v>155235</v>
      </c>
      <c r="H394" s="7">
        <v>145875</v>
      </c>
      <c r="I394" s="7">
        <v>144375</v>
      </c>
      <c r="J394" s="7">
        <v>144375</v>
      </c>
      <c r="K394" s="108"/>
      <c r="L394" s="108"/>
    </row>
    <row r="395" spans="2:12" ht="15.75" x14ac:dyDescent="0.25">
      <c r="B395" s="239"/>
      <c r="C395" s="234" t="s">
        <v>0</v>
      </c>
      <c r="D395" s="110" t="s">
        <v>4</v>
      </c>
      <c r="E395" s="8"/>
      <c r="F395" s="8"/>
      <c r="G395" s="7">
        <v>0</v>
      </c>
      <c r="H395" s="7">
        <v>0</v>
      </c>
      <c r="I395" s="7">
        <v>0</v>
      </c>
      <c r="J395" s="7">
        <v>0</v>
      </c>
      <c r="K395" s="108"/>
      <c r="L395" s="108"/>
    </row>
    <row r="396" spans="2:12" ht="15.75" x14ac:dyDescent="0.25">
      <c r="B396" s="239"/>
      <c r="C396" s="234" t="s">
        <v>0</v>
      </c>
      <c r="D396" s="110" t="s">
        <v>5</v>
      </c>
      <c r="E396" s="8">
        <v>246821.9</v>
      </c>
      <c r="F396" s="8">
        <v>386100.4</v>
      </c>
      <c r="G396" s="7">
        <v>0</v>
      </c>
      <c r="H396" s="7">
        <v>0</v>
      </c>
      <c r="I396" s="7">
        <v>0</v>
      </c>
      <c r="J396" s="7">
        <v>0</v>
      </c>
      <c r="K396" s="108"/>
      <c r="L396" s="108"/>
    </row>
    <row r="397" spans="2:12" ht="15.75" x14ac:dyDescent="0.25">
      <c r="B397" s="239"/>
      <c r="C397" s="234" t="s">
        <v>7</v>
      </c>
      <c r="D397" s="30" t="s">
        <v>1</v>
      </c>
      <c r="E397" s="7">
        <v>155530.20000000001</v>
      </c>
      <c r="F397" s="7">
        <v>235051.25</v>
      </c>
      <c r="G397" s="7">
        <v>225450.8</v>
      </c>
      <c r="H397" s="7">
        <v>228665.3</v>
      </c>
      <c r="I397" s="7">
        <v>227134.7</v>
      </c>
      <c r="J397" s="7">
        <v>227134.7</v>
      </c>
      <c r="K397" s="108"/>
      <c r="L397" s="108"/>
    </row>
    <row r="398" spans="2:12" ht="15.75" x14ac:dyDescent="0.25">
      <c r="B398" s="239"/>
      <c r="C398" s="234" t="s">
        <v>7</v>
      </c>
      <c r="D398" s="110" t="s">
        <v>2</v>
      </c>
      <c r="E398" s="8">
        <v>107530.2</v>
      </c>
      <c r="F398" s="8">
        <v>69151.25</v>
      </c>
      <c r="G398" s="7">
        <v>70215.799999999988</v>
      </c>
      <c r="H398" s="7">
        <v>82790.299999999988</v>
      </c>
      <c r="I398" s="7">
        <v>82759.7</v>
      </c>
      <c r="J398" s="7">
        <v>82759.7</v>
      </c>
      <c r="K398" s="108"/>
      <c r="L398" s="108"/>
    </row>
    <row r="399" spans="2:12" ht="15.75" x14ac:dyDescent="0.25">
      <c r="B399" s="239"/>
      <c r="C399" s="234" t="s">
        <v>7</v>
      </c>
      <c r="D399" s="110" t="s">
        <v>3</v>
      </c>
      <c r="E399" s="8">
        <v>48000</v>
      </c>
      <c r="F399" s="8">
        <v>165900</v>
      </c>
      <c r="G399" s="7">
        <v>155235</v>
      </c>
      <c r="H399" s="7">
        <v>145875</v>
      </c>
      <c r="I399" s="7">
        <v>144375</v>
      </c>
      <c r="J399" s="7">
        <v>144375</v>
      </c>
      <c r="K399" s="108"/>
      <c r="L399" s="108"/>
    </row>
    <row r="400" spans="2:12" ht="15.75" x14ac:dyDescent="0.25">
      <c r="B400" s="239"/>
      <c r="C400" s="234" t="s">
        <v>7</v>
      </c>
      <c r="D400" s="110" t="s">
        <v>4</v>
      </c>
      <c r="E400" s="8"/>
      <c r="F400" s="8"/>
      <c r="G400" s="7">
        <v>0</v>
      </c>
      <c r="H400" s="7">
        <v>0</v>
      </c>
      <c r="I400" s="7">
        <v>0</v>
      </c>
      <c r="J400" s="7">
        <v>0</v>
      </c>
      <c r="K400" s="108"/>
      <c r="L400" s="108"/>
    </row>
    <row r="401" spans="2:12" ht="15.75" x14ac:dyDescent="0.25">
      <c r="B401" s="239"/>
      <c r="C401" s="234" t="s">
        <v>7</v>
      </c>
      <c r="D401" s="110" t="s">
        <v>5</v>
      </c>
      <c r="E401" s="8"/>
      <c r="F401" s="8"/>
      <c r="G401" s="7">
        <v>0</v>
      </c>
      <c r="H401" s="7">
        <v>0</v>
      </c>
      <c r="I401" s="7">
        <v>0</v>
      </c>
      <c r="J401" s="7">
        <v>0</v>
      </c>
      <c r="K401" s="108"/>
      <c r="L401" s="108"/>
    </row>
    <row r="402" spans="2:12" ht="15.75" x14ac:dyDescent="0.25">
      <c r="B402" s="239"/>
      <c r="C402" s="234" t="s">
        <v>6</v>
      </c>
      <c r="D402" s="30" t="s">
        <v>1</v>
      </c>
      <c r="E402" s="7">
        <v>246821.9</v>
      </c>
      <c r="F402" s="7">
        <v>386100.4</v>
      </c>
      <c r="G402" s="7">
        <v>0</v>
      </c>
      <c r="H402" s="7">
        <v>0</v>
      </c>
      <c r="I402" s="7">
        <v>0</v>
      </c>
      <c r="J402" s="7">
        <v>0</v>
      </c>
      <c r="K402" s="108"/>
      <c r="L402" s="108"/>
    </row>
    <row r="403" spans="2:12" ht="15.75" x14ac:dyDescent="0.25">
      <c r="B403" s="239"/>
      <c r="C403" s="234" t="s">
        <v>6</v>
      </c>
      <c r="D403" s="110" t="s">
        <v>2</v>
      </c>
      <c r="E403" s="8"/>
      <c r="F403" s="8"/>
      <c r="G403" s="7">
        <v>0</v>
      </c>
      <c r="H403" s="7">
        <v>0</v>
      </c>
      <c r="I403" s="7">
        <v>0</v>
      </c>
      <c r="J403" s="7">
        <v>0</v>
      </c>
      <c r="K403" s="108"/>
      <c r="L403" s="108"/>
    </row>
    <row r="404" spans="2:12" ht="15.75" x14ac:dyDescent="0.25">
      <c r="B404" s="239"/>
      <c r="C404" s="234" t="s">
        <v>6</v>
      </c>
      <c r="D404" s="110" t="s">
        <v>3</v>
      </c>
      <c r="E404" s="8"/>
      <c r="F404" s="8"/>
      <c r="G404" s="7">
        <v>0</v>
      </c>
      <c r="H404" s="7">
        <v>0</v>
      </c>
      <c r="I404" s="7">
        <v>0</v>
      </c>
      <c r="J404" s="7">
        <v>0</v>
      </c>
      <c r="K404" s="108"/>
      <c r="L404" s="108"/>
    </row>
    <row r="405" spans="2:12" ht="15.75" x14ac:dyDescent="0.25">
      <c r="B405" s="239"/>
      <c r="C405" s="234" t="s">
        <v>6</v>
      </c>
      <c r="D405" s="110" t="s">
        <v>4</v>
      </c>
      <c r="E405" s="8"/>
      <c r="F405" s="8"/>
      <c r="G405" s="7">
        <v>0</v>
      </c>
      <c r="H405" s="7">
        <v>0</v>
      </c>
      <c r="I405" s="7">
        <v>0</v>
      </c>
      <c r="J405" s="7">
        <v>0</v>
      </c>
      <c r="K405" s="108"/>
      <c r="L405" s="108"/>
    </row>
    <row r="406" spans="2:12" ht="15.75" x14ac:dyDescent="0.25">
      <c r="B406" s="240"/>
      <c r="C406" s="234" t="s">
        <v>6</v>
      </c>
      <c r="D406" s="110" t="s">
        <v>5</v>
      </c>
      <c r="E406" s="8">
        <v>246821.9</v>
      </c>
      <c r="F406" s="8">
        <v>386100.4</v>
      </c>
      <c r="G406" s="7">
        <v>0</v>
      </c>
      <c r="H406" s="7">
        <v>0</v>
      </c>
      <c r="I406" s="7">
        <v>0</v>
      </c>
      <c r="J406" s="7">
        <v>0</v>
      </c>
      <c r="K406" s="108"/>
      <c r="L406" s="108"/>
    </row>
    <row r="407" spans="2:12" ht="15.75" x14ac:dyDescent="0.25">
      <c r="B407" s="233" t="s">
        <v>223</v>
      </c>
      <c r="C407" s="234" t="s">
        <v>7</v>
      </c>
      <c r="D407" s="30" t="s">
        <v>1</v>
      </c>
      <c r="E407" s="7">
        <v>89000</v>
      </c>
      <c r="F407" s="7">
        <v>211000</v>
      </c>
      <c r="G407" s="7">
        <v>200698.2</v>
      </c>
      <c r="H407" s="7">
        <v>198738.2</v>
      </c>
      <c r="I407" s="7">
        <v>197238.2</v>
      </c>
      <c r="J407" s="7">
        <v>197238.2</v>
      </c>
      <c r="K407" s="108"/>
      <c r="L407" s="108"/>
    </row>
    <row r="408" spans="2:12" ht="15.75" x14ac:dyDescent="0.25">
      <c r="B408" s="233"/>
      <c r="C408" s="234" t="s">
        <v>7</v>
      </c>
      <c r="D408" s="110" t="s">
        <v>2</v>
      </c>
      <c r="E408" s="8">
        <v>41000</v>
      </c>
      <c r="F408" s="8">
        <v>45100</v>
      </c>
      <c r="G408" s="7">
        <v>45463.199999999997</v>
      </c>
      <c r="H408" s="7">
        <v>52863.199999999997</v>
      </c>
      <c r="I408" s="7">
        <v>52863.199999999997</v>
      </c>
      <c r="J408" s="7">
        <v>52863.199999999997</v>
      </c>
      <c r="K408" s="108"/>
      <c r="L408" s="108"/>
    </row>
    <row r="409" spans="2:12" ht="15.75" x14ac:dyDescent="0.25">
      <c r="B409" s="233"/>
      <c r="C409" s="234" t="s">
        <v>7</v>
      </c>
      <c r="D409" s="110" t="s">
        <v>3</v>
      </c>
      <c r="E409" s="8">
        <v>48000</v>
      </c>
      <c r="F409" s="8">
        <v>165900</v>
      </c>
      <c r="G409" s="7">
        <v>155235</v>
      </c>
      <c r="H409" s="7">
        <v>145875</v>
      </c>
      <c r="I409" s="7">
        <v>144375</v>
      </c>
      <c r="J409" s="7">
        <v>144375</v>
      </c>
      <c r="K409" s="108"/>
      <c r="L409" s="108"/>
    </row>
    <row r="410" spans="2:12" ht="15.75" x14ac:dyDescent="0.25">
      <c r="B410" s="233"/>
      <c r="C410" s="234" t="s">
        <v>7</v>
      </c>
      <c r="D410" s="110" t="s">
        <v>4</v>
      </c>
      <c r="E410" s="8"/>
      <c r="F410" s="8"/>
      <c r="G410" s="7">
        <v>0</v>
      </c>
      <c r="H410" s="7">
        <v>0</v>
      </c>
      <c r="I410" s="7">
        <v>0</v>
      </c>
      <c r="J410" s="7">
        <v>0</v>
      </c>
      <c r="K410" s="108"/>
      <c r="L410" s="108"/>
    </row>
    <row r="411" spans="2:12" ht="15.75" x14ac:dyDescent="0.25">
      <c r="B411" s="233"/>
      <c r="C411" s="234" t="s">
        <v>7</v>
      </c>
      <c r="D411" s="110" t="s">
        <v>5</v>
      </c>
      <c r="E411" s="8"/>
      <c r="F411" s="8"/>
      <c r="G411" s="7">
        <v>0</v>
      </c>
      <c r="H411" s="7">
        <v>0</v>
      </c>
      <c r="I411" s="7">
        <v>0</v>
      </c>
      <c r="J411" s="7">
        <v>0</v>
      </c>
      <c r="K411" s="108"/>
      <c r="L411" s="108"/>
    </row>
    <row r="412" spans="2:12" ht="15.75" x14ac:dyDescent="0.25">
      <c r="B412" s="233" t="s">
        <v>614</v>
      </c>
      <c r="C412" s="234" t="s">
        <v>7</v>
      </c>
      <c r="D412" s="30" t="s">
        <v>1</v>
      </c>
      <c r="E412" s="7">
        <v>89000</v>
      </c>
      <c r="F412" s="7">
        <v>210000</v>
      </c>
      <c r="G412" s="7">
        <v>199335</v>
      </c>
      <c r="H412" s="7">
        <v>197375</v>
      </c>
      <c r="I412" s="7">
        <v>195875</v>
      </c>
      <c r="J412" s="7">
        <v>195875</v>
      </c>
      <c r="K412" s="108"/>
      <c r="L412" s="108"/>
    </row>
    <row r="413" spans="2:12" ht="15.75" x14ac:dyDescent="0.25">
      <c r="B413" s="233" t="s">
        <v>55</v>
      </c>
      <c r="C413" s="234" t="s">
        <v>7</v>
      </c>
      <c r="D413" s="110" t="s">
        <v>2</v>
      </c>
      <c r="E413" s="8">
        <v>41000</v>
      </c>
      <c r="F413" s="8">
        <v>44100</v>
      </c>
      <c r="G413" s="8">
        <v>44100</v>
      </c>
      <c r="H413" s="8">
        <v>51500</v>
      </c>
      <c r="I413" s="8">
        <v>51500</v>
      </c>
      <c r="J413" s="8">
        <v>51500</v>
      </c>
      <c r="K413" s="108"/>
      <c r="L413" s="108"/>
    </row>
    <row r="414" spans="2:12" ht="15.75" x14ac:dyDescent="0.25">
      <c r="B414" s="233" t="s">
        <v>55</v>
      </c>
      <c r="C414" s="234" t="s">
        <v>7</v>
      </c>
      <c r="D414" s="110" t="s">
        <v>3</v>
      </c>
      <c r="E414" s="8">
        <v>48000</v>
      </c>
      <c r="F414" s="8">
        <v>165900</v>
      </c>
      <c r="G414" s="8">
        <v>155235</v>
      </c>
      <c r="H414" s="8">
        <v>145875</v>
      </c>
      <c r="I414" s="8">
        <v>144375</v>
      </c>
      <c r="J414" s="8">
        <v>144375</v>
      </c>
      <c r="K414" s="108"/>
      <c r="L414" s="108"/>
    </row>
    <row r="415" spans="2:12" ht="15.75" x14ac:dyDescent="0.25">
      <c r="B415" s="233" t="s">
        <v>55</v>
      </c>
      <c r="C415" s="234" t="s">
        <v>7</v>
      </c>
      <c r="D415" s="110" t="s">
        <v>4</v>
      </c>
      <c r="E415" s="8"/>
      <c r="F415" s="8"/>
      <c r="G415" s="7">
        <v>0</v>
      </c>
      <c r="H415" s="7">
        <v>0</v>
      </c>
      <c r="I415" s="7">
        <v>0</v>
      </c>
      <c r="J415" s="7">
        <v>0</v>
      </c>
      <c r="K415" s="108"/>
      <c r="L415" s="108"/>
    </row>
    <row r="416" spans="2:12" ht="15.75" x14ac:dyDescent="0.25">
      <c r="B416" s="233" t="s">
        <v>55</v>
      </c>
      <c r="C416" s="234" t="s">
        <v>7</v>
      </c>
      <c r="D416" s="110" t="s">
        <v>5</v>
      </c>
      <c r="E416" s="8"/>
      <c r="F416" s="8"/>
      <c r="G416" s="7">
        <v>0</v>
      </c>
      <c r="H416" s="7">
        <v>0</v>
      </c>
      <c r="I416" s="7">
        <v>0</v>
      </c>
      <c r="J416" s="7">
        <v>0</v>
      </c>
      <c r="K416" s="108"/>
      <c r="L416" s="108"/>
    </row>
    <row r="417" spans="2:12" ht="15.75" x14ac:dyDescent="0.25">
      <c r="B417" s="235" t="s">
        <v>471</v>
      </c>
      <c r="C417" s="234" t="s">
        <v>7</v>
      </c>
      <c r="D417" s="30" t="s">
        <v>1</v>
      </c>
      <c r="E417" s="7"/>
      <c r="F417" s="7">
        <v>1000</v>
      </c>
      <c r="G417" s="7">
        <v>1363.2</v>
      </c>
      <c r="H417" s="7">
        <v>1363.2</v>
      </c>
      <c r="I417" s="7">
        <v>1363.2</v>
      </c>
      <c r="J417" s="7">
        <v>1363.2</v>
      </c>
      <c r="K417" s="108"/>
      <c r="L417" s="108"/>
    </row>
    <row r="418" spans="2:12" ht="15.75" x14ac:dyDescent="0.25">
      <c r="B418" s="236"/>
      <c r="C418" s="234" t="s">
        <v>7</v>
      </c>
      <c r="D418" s="110" t="s">
        <v>2</v>
      </c>
      <c r="E418" s="7"/>
      <c r="F418" s="8">
        <v>1000</v>
      </c>
      <c r="G418" s="8">
        <v>1363.2</v>
      </c>
      <c r="H418" s="8">
        <v>1363.2</v>
      </c>
      <c r="I418" s="8">
        <v>1363.2</v>
      </c>
      <c r="J418" s="8">
        <v>1363.2</v>
      </c>
      <c r="K418" s="108"/>
      <c r="L418" s="108"/>
    </row>
    <row r="419" spans="2:12" ht="15.75" x14ac:dyDescent="0.25">
      <c r="B419" s="236"/>
      <c r="C419" s="234" t="s">
        <v>7</v>
      </c>
      <c r="D419" s="110" t="s">
        <v>3</v>
      </c>
      <c r="E419" s="8"/>
      <c r="F419" s="8"/>
      <c r="G419" s="7">
        <v>0</v>
      </c>
      <c r="H419" s="7">
        <v>0</v>
      </c>
      <c r="I419" s="7">
        <v>0</v>
      </c>
      <c r="J419" s="7">
        <v>0</v>
      </c>
      <c r="K419" s="108"/>
      <c r="L419" s="108"/>
    </row>
    <row r="420" spans="2:12" ht="15.75" x14ac:dyDescent="0.25">
      <c r="B420" s="236"/>
      <c r="C420" s="234" t="s">
        <v>7</v>
      </c>
      <c r="D420" s="110" t="s">
        <v>4</v>
      </c>
      <c r="E420" s="8"/>
      <c r="F420" s="8"/>
      <c r="G420" s="7">
        <v>0</v>
      </c>
      <c r="H420" s="7">
        <v>0</v>
      </c>
      <c r="I420" s="7">
        <v>0</v>
      </c>
      <c r="J420" s="7">
        <v>0</v>
      </c>
      <c r="K420" s="108"/>
      <c r="L420" s="108"/>
    </row>
    <row r="421" spans="2:12" ht="15.75" x14ac:dyDescent="0.25">
      <c r="B421" s="237"/>
      <c r="C421" s="234" t="s">
        <v>7</v>
      </c>
      <c r="D421" s="110" t="s">
        <v>5</v>
      </c>
      <c r="E421" s="8"/>
      <c r="F421" s="8"/>
      <c r="G421" s="7">
        <v>0</v>
      </c>
      <c r="H421" s="7">
        <v>0</v>
      </c>
      <c r="I421" s="7">
        <v>0</v>
      </c>
      <c r="J421" s="7">
        <v>0</v>
      </c>
      <c r="K421" s="108"/>
      <c r="L421" s="108"/>
    </row>
    <row r="422" spans="2:12" ht="15.75" x14ac:dyDescent="0.25">
      <c r="B422" s="235" t="s">
        <v>273</v>
      </c>
      <c r="C422" s="234" t="s">
        <v>412</v>
      </c>
      <c r="D422" s="30" t="s">
        <v>1</v>
      </c>
      <c r="E422" s="7">
        <v>313352.09999999998</v>
      </c>
      <c r="F422" s="7">
        <v>410151.65</v>
      </c>
      <c r="G422" s="7">
        <v>24752.6</v>
      </c>
      <c r="H422" s="7">
        <v>29927.1</v>
      </c>
      <c r="I422" s="7">
        <v>29896.5</v>
      </c>
      <c r="J422" s="7">
        <v>29896.5</v>
      </c>
      <c r="K422" s="108"/>
      <c r="L422" s="108"/>
    </row>
    <row r="423" spans="2:12" ht="15.75" x14ac:dyDescent="0.25">
      <c r="B423" s="236"/>
      <c r="C423" s="234" t="s">
        <v>7</v>
      </c>
      <c r="D423" s="110" t="s">
        <v>2</v>
      </c>
      <c r="E423" s="8">
        <v>66530.2</v>
      </c>
      <c r="F423" s="8">
        <v>24051.25</v>
      </c>
      <c r="G423" s="7">
        <v>24752.6</v>
      </c>
      <c r="H423" s="7">
        <v>29927.1</v>
      </c>
      <c r="I423" s="7">
        <v>29896.5</v>
      </c>
      <c r="J423" s="7">
        <v>29896.5</v>
      </c>
      <c r="K423" s="108"/>
      <c r="L423" s="108"/>
    </row>
    <row r="424" spans="2:12" ht="15.75" x14ac:dyDescent="0.25">
      <c r="B424" s="236"/>
      <c r="C424" s="234" t="s">
        <v>7</v>
      </c>
      <c r="D424" s="110" t="s">
        <v>3</v>
      </c>
      <c r="E424" s="8"/>
      <c r="F424" s="8"/>
      <c r="G424" s="7">
        <v>0</v>
      </c>
      <c r="H424" s="7">
        <v>0</v>
      </c>
      <c r="I424" s="7">
        <v>0</v>
      </c>
      <c r="J424" s="7">
        <v>0</v>
      </c>
      <c r="K424" s="108"/>
      <c r="L424" s="108"/>
    </row>
    <row r="425" spans="2:12" ht="15.75" x14ac:dyDescent="0.25">
      <c r="B425" s="236"/>
      <c r="C425" s="234" t="s">
        <v>7</v>
      </c>
      <c r="D425" s="110" t="s">
        <v>4</v>
      </c>
      <c r="E425" s="8"/>
      <c r="F425" s="8"/>
      <c r="G425" s="7">
        <v>0</v>
      </c>
      <c r="H425" s="7">
        <v>0</v>
      </c>
      <c r="I425" s="7">
        <v>0</v>
      </c>
      <c r="J425" s="7">
        <v>0</v>
      </c>
      <c r="K425" s="108"/>
      <c r="L425" s="108"/>
    </row>
    <row r="426" spans="2:12" ht="15.75" x14ac:dyDescent="0.25">
      <c r="B426" s="236"/>
      <c r="C426" s="234" t="s">
        <v>7</v>
      </c>
      <c r="D426" s="110" t="s">
        <v>5</v>
      </c>
      <c r="E426" s="8">
        <v>246821.9</v>
      </c>
      <c r="F426" s="8">
        <v>386100.4</v>
      </c>
      <c r="G426" s="7">
        <v>0</v>
      </c>
      <c r="H426" s="7">
        <v>0</v>
      </c>
      <c r="I426" s="7">
        <v>0</v>
      </c>
      <c r="J426" s="7">
        <v>0</v>
      </c>
      <c r="K426" s="108"/>
      <c r="L426" s="108"/>
    </row>
    <row r="427" spans="2:12" ht="15.75" x14ac:dyDescent="0.25">
      <c r="B427" s="236"/>
      <c r="C427" s="234" t="s">
        <v>7</v>
      </c>
      <c r="D427" s="30" t="s">
        <v>1</v>
      </c>
      <c r="E427" s="7">
        <v>66530.2</v>
      </c>
      <c r="F427" s="7">
        <v>24051.25</v>
      </c>
      <c r="G427" s="7">
        <v>24752.6</v>
      </c>
      <c r="H427" s="7">
        <v>29927.1</v>
      </c>
      <c r="I427" s="7">
        <v>29896.5</v>
      </c>
      <c r="J427" s="7">
        <v>29896.5</v>
      </c>
      <c r="K427" s="108"/>
      <c r="L427" s="108"/>
    </row>
    <row r="428" spans="2:12" ht="15.75" x14ac:dyDescent="0.25">
      <c r="B428" s="236"/>
      <c r="C428" s="234" t="s">
        <v>7</v>
      </c>
      <c r="D428" s="110" t="s">
        <v>2</v>
      </c>
      <c r="E428" s="8">
        <v>66530.2</v>
      </c>
      <c r="F428" s="8">
        <v>24051.25</v>
      </c>
      <c r="G428" s="8">
        <v>24752.6</v>
      </c>
      <c r="H428" s="8">
        <v>29927.1</v>
      </c>
      <c r="I428" s="8">
        <v>29896.5</v>
      </c>
      <c r="J428" s="8">
        <v>29896.5</v>
      </c>
      <c r="K428" s="108"/>
      <c r="L428" s="108"/>
    </row>
    <row r="429" spans="2:12" ht="15.75" x14ac:dyDescent="0.25">
      <c r="B429" s="236"/>
      <c r="C429" s="234" t="s">
        <v>7</v>
      </c>
      <c r="D429" s="110" t="s">
        <v>3</v>
      </c>
      <c r="E429" s="8"/>
      <c r="F429" s="8">
        <v>0</v>
      </c>
      <c r="G429" s="8">
        <v>0</v>
      </c>
      <c r="H429" s="8">
        <v>0</v>
      </c>
      <c r="I429" s="8">
        <v>0</v>
      </c>
      <c r="J429" s="8">
        <v>0</v>
      </c>
      <c r="K429" s="108"/>
      <c r="L429" s="108"/>
    </row>
    <row r="430" spans="2:12" ht="15.75" x14ac:dyDescent="0.25">
      <c r="B430" s="236"/>
      <c r="C430" s="234" t="s">
        <v>7</v>
      </c>
      <c r="D430" s="110" t="s">
        <v>4</v>
      </c>
      <c r="E430" s="8"/>
      <c r="F430" s="8"/>
      <c r="G430" s="7">
        <v>0</v>
      </c>
      <c r="H430" s="7">
        <v>0</v>
      </c>
      <c r="I430" s="7">
        <v>0</v>
      </c>
      <c r="J430" s="7">
        <v>0</v>
      </c>
      <c r="K430" s="108"/>
      <c r="L430" s="108"/>
    </row>
    <row r="431" spans="2:12" ht="15.75" x14ac:dyDescent="0.25">
      <c r="B431" s="236"/>
      <c r="C431" s="234" t="s">
        <v>7</v>
      </c>
      <c r="D431" s="110" t="s">
        <v>5</v>
      </c>
      <c r="E431" s="8"/>
      <c r="F431" s="8"/>
      <c r="G431" s="7">
        <v>0</v>
      </c>
      <c r="H431" s="7">
        <v>0</v>
      </c>
      <c r="I431" s="7">
        <v>0</v>
      </c>
      <c r="J431" s="7">
        <v>0</v>
      </c>
      <c r="K431" s="108"/>
      <c r="L431" s="108"/>
    </row>
    <row r="432" spans="2:12" ht="15.75" x14ac:dyDescent="0.25">
      <c r="B432" s="236"/>
      <c r="C432" s="234" t="s">
        <v>6</v>
      </c>
      <c r="D432" s="30" t="s">
        <v>1</v>
      </c>
      <c r="E432" s="7">
        <v>246821.9</v>
      </c>
      <c r="F432" s="7">
        <v>386100.4</v>
      </c>
      <c r="G432" s="7">
        <v>0</v>
      </c>
      <c r="H432" s="7">
        <v>0</v>
      </c>
      <c r="I432" s="7">
        <v>0</v>
      </c>
      <c r="J432" s="7">
        <v>0</v>
      </c>
      <c r="K432" s="108"/>
      <c r="L432" s="108"/>
    </row>
    <row r="433" spans="2:12" ht="15.75" x14ac:dyDescent="0.25">
      <c r="B433" s="236"/>
      <c r="C433" s="234" t="s">
        <v>6</v>
      </c>
      <c r="D433" s="110" t="s">
        <v>2</v>
      </c>
      <c r="E433" s="8"/>
      <c r="F433" s="8"/>
      <c r="G433" s="7">
        <v>0</v>
      </c>
      <c r="H433" s="7">
        <v>0</v>
      </c>
      <c r="I433" s="7">
        <v>0</v>
      </c>
      <c r="J433" s="7">
        <v>0</v>
      </c>
      <c r="K433" s="108"/>
      <c r="L433" s="108"/>
    </row>
    <row r="434" spans="2:12" ht="15.75" x14ac:dyDescent="0.25">
      <c r="B434" s="236"/>
      <c r="C434" s="234" t="s">
        <v>6</v>
      </c>
      <c r="D434" s="110" t="s">
        <v>3</v>
      </c>
      <c r="E434" s="8"/>
      <c r="F434" s="8"/>
      <c r="G434" s="7">
        <v>0</v>
      </c>
      <c r="H434" s="7">
        <v>0</v>
      </c>
      <c r="I434" s="7">
        <v>0</v>
      </c>
      <c r="J434" s="7">
        <v>0</v>
      </c>
      <c r="K434" s="108"/>
      <c r="L434" s="108"/>
    </row>
    <row r="435" spans="2:12" ht="15.75" x14ac:dyDescent="0.25">
      <c r="B435" s="236"/>
      <c r="C435" s="234" t="s">
        <v>6</v>
      </c>
      <c r="D435" s="110" t="s">
        <v>4</v>
      </c>
      <c r="E435" s="8"/>
      <c r="F435" s="8"/>
      <c r="G435" s="7">
        <v>0</v>
      </c>
      <c r="H435" s="7">
        <v>0</v>
      </c>
      <c r="I435" s="7">
        <v>0</v>
      </c>
      <c r="J435" s="7">
        <v>0</v>
      </c>
      <c r="K435" s="108"/>
      <c r="L435" s="108"/>
    </row>
    <row r="436" spans="2:12" ht="15.75" x14ac:dyDescent="0.25">
      <c r="B436" s="237"/>
      <c r="C436" s="234" t="s">
        <v>6</v>
      </c>
      <c r="D436" s="110" t="s">
        <v>5</v>
      </c>
      <c r="E436" s="8">
        <v>246821.9</v>
      </c>
      <c r="F436" s="8">
        <v>386100.4</v>
      </c>
      <c r="G436" s="7">
        <v>0</v>
      </c>
      <c r="H436" s="7">
        <v>0</v>
      </c>
      <c r="I436" s="7">
        <v>0</v>
      </c>
      <c r="J436" s="7">
        <v>0</v>
      </c>
      <c r="K436" s="108"/>
      <c r="L436" s="108"/>
    </row>
    <row r="437" spans="2:12" ht="15.75" x14ac:dyDescent="0.25">
      <c r="B437" s="233" t="s">
        <v>615</v>
      </c>
      <c r="C437" s="234" t="s">
        <v>7</v>
      </c>
      <c r="D437" s="30" t="s">
        <v>1</v>
      </c>
      <c r="E437" s="7">
        <v>56606.8</v>
      </c>
      <c r="F437" s="7">
        <v>9990.2000000000007</v>
      </c>
      <c r="G437" s="7">
        <v>6616.6</v>
      </c>
      <c r="H437" s="7">
        <v>6585.8</v>
      </c>
      <c r="I437" s="7">
        <v>6555.2</v>
      </c>
      <c r="J437" s="7">
        <v>6555.2</v>
      </c>
      <c r="K437" s="108"/>
      <c r="L437" s="108"/>
    </row>
    <row r="438" spans="2:12" ht="15.75" x14ac:dyDescent="0.25">
      <c r="B438" s="233" t="s">
        <v>54</v>
      </c>
      <c r="C438" s="234" t="s">
        <v>7</v>
      </c>
      <c r="D438" s="110" t="s">
        <v>2</v>
      </c>
      <c r="E438" s="8">
        <v>56606.8</v>
      </c>
      <c r="F438" s="8">
        <v>9990.2000000000007</v>
      </c>
      <c r="G438" s="8">
        <v>6616.6</v>
      </c>
      <c r="H438" s="8">
        <v>6585.8</v>
      </c>
      <c r="I438" s="8">
        <v>6555.2</v>
      </c>
      <c r="J438" s="8">
        <v>6555.2</v>
      </c>
      <c r="K438" s="108"/>
      <c r="L438" s="108"/>
    </row>
    <row r="439" spans="2:12" ht="15.75" x14ac:dyDescent="0.25">
      <c r="B439" s="233" t="s">
        <v>54</v>
      </c>
      <c r="C439" s="234" t="s">
        <v>7</v>
      </c>
      <c r="D439" s="110" t="s">
        <v>3</v>
      </c>
      <c r="E439" s="8"/>
      <c r="F439" s="8"/>
      <c r="G439" s="7">
        <v>0</v>
      </c>
      <c r="H439" s="7">
        <v>0</v>
      </c>
      <c r="I439" s="7">
        <v>0</v>
      </c>
      <c r="J439" s="7">
        <v>0</v>
      </c>
      <c r="K439" s="108"/>
      <c r="L439" s="108"/>
    </row>
    <row r="440" spans="2:12" ht="15.75" x14ac:dyDescent="0.25">
      <c r="B440" s="233" t="s">
        <v>54</v>
      </c>
      <c r="C440" s="234" t="s">
        <v>7</v>
      </c>
      <c r="D440" s="110" t="s">
        <v>4</v>
      </c>
      <c r="E440" s="8"/>
      <c r="F440" s="8"/>
      <c r="G440" s="7">
        <v>0</v>
      </c>
      <c r="H440" s="7">
        <v>0</v>
      </c>
      <c r="I440" s="7">
        <v>0</v>
      </c>
      <c r="J440" s="7">
        <v>0</v>
      </c>
      <c r="K440" s="108"/>
      <c r="L440" s="108"/>
    </row>
    <row r="441" spans="2:12" ht="15.75" x14ac:dyDescent="0.25">
      <c r="B441" s="233" t="s">
        <v>54</v>
      </c>
      <c r="C441" s="234" t="s">
        <v>7</v>
      </c>
      <c r="D441" s="110" t="s">
        <v>5</v>
      </c>
      <c r="E441" s="8"/>
      <c r="F441" s="8"/>
      <c r="G441" s="7">
        <v>0</v>
      </c>
      <c r="H441" s="7">
        <v>0</v>
      </c>
      <c r="I441" s="7">
        <v>0</v>
      </c>
      <c r="J441" s="7">
        <v>0</v>
      </c>
      <c r="K441" s="108"/>
      <c r="L441" s="108"/>
    </row>
    <row r="442" spans="2:12" ht="15.75" x14ac:dyDescent="0.25">
      <c r="B442" s="233" t="s">
        <v>616</v>
      </c>
      <c r="C442" s="234" t="s">
        <v>7</v>
      </c>
      <c r="D442" s="30" t="s">
        <v>1</v>
      </c>
      <c r="E442" s="7">
        <v>9923.4</v>
      </c>
      <c r="F442" s="7">
        <v>14061.05</v>
      </c>
      <c r="G442" s="7">
        <v>18136</v>
      </c>
      <c r="H442" s="7">
        <v>23341.3</v>
      </c>
      <c r="I442" s="7">
        <v>23341.3</v>
      </c>
      <c r="J442" s="7">
        <v>23341.3</v>
      </c>
      <c r="K442" s="108"/>
      <c r="L442" s="108"/>
    </row>
    <row r="443" spans="2:12" ht="15.75" x14ac:dyDescent="0.25">
      <c r="B443" s="233" t="s">
        <v>56</v>
      </c>
      <c r="C443" s="234" t="s">
        <v>7</v>
      </c>
      <c r="D443" s="110" t="s">
        <v>2</v>
      </c>
      <c r="E443" s="8">
        <v>9923.4</v>
      </c>
      <c r="F443" s="8">
        <v>14061.05</v>
      </c>
      <c r="G443" s="8">
        <v>18136</v>
      </c>
      <c r="H443" s="8">
        <v>23341.3</v>
      </c>
      <c r="I443" s="8">
        <v>23341.3</v>
      </c>
      <c r="J443" s="8">
        <v>23341.3</v>
      </c>
      <c r="K443" s="108"/>
      <c r="L443" s="108"/>
    </row>
    <row r="444" spans="2:12" ht="15.75" x14ac:dyDescent="0.25">
      <c r="B444" s="233" t="s">
        <v>56</v>
      </c>
      <c r="C444" s="234" t="s">
        <v>7</v>
      </c>
      <c r="D444" s="110" t="s">
        <v>3</v>
      </c>
      <c r="E444" s="8"/>
      <c r="F444" s="8"/>
      <c r="G444" s="7">
        <v>0</v>
      </c>
      <c r="H444" s="7">
        <v>0</v>
      </c>
      <c r="I444" s="7">
        <v>0</v>
      </c>
      <c r="J444" s="7">
        <v>0</v>
      </c>
      <c r="K444" s="108"/>
      <c r="L444" s="108"/>
    </row>
    <row r="445" spans="2:12" ht="15.75" x14ac:dyDescent="0.25">
      <c r="B445" s="233" t="s">
        <v>56</v>
      </c>
      <c r="C445" s="234" t="s">
        <v>7</v>
      </c>
      <c r="D445" s="110" t="s">
        <v>4</v>
      </c>
      <c r="E445" s="8"/>
      <c r="F445" s="8"/>
      <c r="G445" s="7">
        <v>0</v>
      </c>
      <c r="H445" s="7">
        <v>0</v>
      </c>
      <c r="I445" s="7">
        <v>0</v>
      </c>
      <c r="J445" s="7">
        <v>0</v>
      </c>
      <c r="K445" s="108"/>
      <c r="L445" s="108"/>
    </row>
    <row r="446" spans="2:12" ht="15.75" x14ac:dyDescent="0.25">
      <c r="B446" s="233" t="s">
        <v>56</v>
      </c>
      <c r="C446" s="234" t="s">
        <v>7</v>
      </c>
      <c r="D446" s="110" t="s">
        <v>5</v>
      </c>
      <c r="E446" s="8"/>
      <c r="F446" s="8"/>
      <c r="G446" s="7">
        <v>0</v>
      </c>
      <c r="H446" s="7">
        <v>0</v>
      </c>
      <c r="I446" s="7">
        <v>0</v>
      </c>
      <c r="J446" s="7">
        <v>0</v>
      </c>
      <c r="K446" s="108"/>
      <c r="L446" s="108"/>
    </row>
    <row r="447" spans="2:12" ht="15.75" x14ac:dyDescent="0.25">
      <c r="B447" s="233" t="s">
        <v>413</v>
      </c>
      <c r="C447" s="234" t="s">
        <v>6</v>
      </c>
      <c r="D447" s="30" t="s">
        <v>1</v>
      </c>
      <c r="E447" s="7">
        <v>246821.9</v>
      </c>
      <c r="F447" s="7">
        <v>0</v>
      </c>
      <c r="G447" s="7">
        <v>0</v>
      </c>
      <c r="H447" s="7">
        <v>0</v>
      </c>
      <c r="I447" s="7">
        <v>0</v>
      </c>
      <c r="J447" s="7">
        <v>0</v>
      </c>
      <c r="K447" s="108"/>
      <c r="L447" s="108"/>
    </row>
    <row r="448" spans="2:12" ht="15.75" x14ac:dyDescent="0.25">
      <c r="B448" s="233"/>
      <c r="C448" s="234" t="s">
        <v>6</v>
      </c>
      <c r="D448" s="110" t="s">
        <v>2</v>
      </c>
      <c r="E448" s="8"/>
      <c r="F448" s="8"/>
      <c r="G448" s="7"/>
      <c r="H448" s="7"/>
      <c r="I448" s="7"/>
      <c r="J448" s="7"/>
      <c r="K448" s="108"/>
      <c r="L448" s="108"/>
    </row>
    <row r="449" spans="2:12" ht="15.75" x14ac:dyDescent="0.25">
      <c r="B449" s="233"/>
      <c r="C449" s="234" t="s">
        <v>6</v>
      </c>
      <c r="D449" s="110" t="s">
        <v>3</v>
      </c>
      <c r="E449" s="8"/>
      <c r="F449" s="8"/>
      <c r="G449" s="7"/>
      <c r="H449" s="7"/>
      <c r="I449" s="7"/>
      <c r="J449" s="7"/>
      <c r="K449" s="108"/>
      <c r="L449" s="108"/>
    </row>
    <row r="450" spans="2:12" ht="15.75" x14ac:dyDescent="0.25">
      <c r="B450" s="233"/>
      <c r="C450" s="234" t="s">
        <v>6</v>
      </c>
      <c r="D450" s="110" t="s">
        <v>4</v>
      </c>
      <c r="E450" s="8"/>
      <c r="F450" s="8"/>
      <c r="G450" s="7"/>
      <c r="H450" s="7"/>
      <c r="I450" s="7"/>
      <c r="J450" s="7"/>
      <c r="K450" s="108"/>
      <c r="L450" s="108"/>
    </row>
    <row r="451" spans="2:12" ht="15.75" x14ac:dyDescent="0.25">
      <c r="B451" s="233"/>
      <c r="C451" s="234" t="s">
        <v>6</v>
      </c>
      <c r="D451" s="110" t="s">
        <v>5</v>
      </c>
      <c r="E451" s="8">
        <v>246821.9</v>
      </c>
      <c r="F451" s="95"/>
      <c r="G451" s="7"/>
      <c r="H451" s="7"/>
      <c r="I451" s="7"/>
      <c r="J451" s="7"/>
      <c r="K451" s="108"/>
      <c r="L451" s="108"/>
    </row>
    <row r="452" spans="2:12" ht="15.75" x14ac:dyDescent="0.25">
      <c r="B452" s="235" t="s">
        <v>617</v>
      </c>
      <c r="C452" s="234" t="s">
        <v>6</v>
      </c>
      <c r="D452" s="30" t="s">
        <v>1</v>
      </c>
      <c r="E452" s="8"/>
      <c r="F452" s="7">
        <v>386100.4</v>
      </c>
      <c r="G452" s="7">
        <v>0</v>
      </c>
      <c r="H452" s="7">
        <v>0</v>
      </c>
      <c r="I452" s="7">
        <v>0</v>
      </c>
      <c r="J452" s="7">
        <v>0</v>
      </c>
      <c r="K452" s="108"/>
      <c r="L452" s="108"/>
    </row>
    <row r="453" spans="2:12" ht="15.75" x14ac:dyDescent="0.25">
      <c r="B453" s="236"/>
      <c r="C453" s="234" t="s">
        <v>6</v>
      </c>
      <c r="D453" s="110" t="s">
        <v>2</v>
      </c>
      <c r="E453" s="8"/>
      <c r="F453" s="8"/>
      <c r="G453" s="7"/>
      <c r="H453" s="7"/>
      <c r="I453" s="7"/>
      <c r="J453" s="7"/>
      <c r="K453" s="108"/>
      <c r="L453" s="108"/>
    </row>
    <row r="454" spans="2:12" ht="15.75" x14ac:dyDescent="0.25">
      <c r="B454" s="236"/>
      <c r="C454" s="234" t="s">
        <v>6</v>
      </c>
      <c r="D454" s="110" t="s">
        <v>3</v>
      </c>
      <c r="E454" s="8"/>
      <c r="F454" s="8"/>
      <c r="G454" s="7"/>
      <c r="H454" s="7"/>
      <c r="I454" s="7"/>
      <c r="J454" s="7"/>
      <c r="K454" s="108"/>
      <c r="L454" s="108"/>
    </row>
    <row r="455" spans="2:12" ht="15.75" x14ac:dyDescent="0.25">
      <c r="B455" s="236"/>
      <c r="C455" s="234" t="s">
        <v>6</v>
      </c>
      <c r="D455" s="110" t="s">
        <v>4</v>
      </c>
      <c r="E455" s="8"/>
      <c r="F455" s="8"/>
      <c r="G455" s="7"/>
      <c r="H455" s="7"/>
      <c r="I455" s="7"/>
      <c r="J455" s="7"/>
      <c r="K455" s="108"/>
      <c r="L455" s="108"/>
    </row>
    <row r="456" spans="2:12" ht="15.75" x14ac:dyDescent="0.25">
      <c r="B456" s="237"/>
      <c r="C456" s="234" t="s">
        <v>6</v>
      </c>
      <c r="D456" s="110" t="s">
        <v>5</v>
      </c>
      <c r="E456" s="8"/>
      <c r="F456" s="8">
        <v>386100.4</v>
      </c>
      <c r="G456" s="7">
        <v>0</v>
      </c>
      <c r="H456" s="7">
        <v>0</v>
      </c>
      <c r="I456" s="7">
        <v>0</v>
      </c>
      <c r="J456" s="7">
        <v>0</v>
      </c>
      <c r="K456" s="108"/>
      <c r="L456" s="108"/>
    </row>
    <row r="457" spans="2:12" ht="15.75" x14ac:dyDescent="0.25">
      <c r="B457" s="249" t="s">
        <v>224</v>
      </c>
      <c r="C457" s="241" t="s">
        <v>0</v>
      </c>
      <c r="D457" s="29" t="s">
        <v>1</v>
      </c>
      <c r="E457" s="7">
        <v>283004.3</v>
      </c>
      <c r="F457" s="7">
        <v>833925.3</v>
      </c>
      <c r="G457" s="7">
        <v>237368.2</v>
      </c>
      <c r="H457" s="7">
        <v>266926.40000000002</v>
      </c>
      <c r="I457" s="7">
        <v>196344.5</v>
      </c>
      <c r="J457" s="7">
        <v>44239.1</v>
      </c>
      <c r="K457" s="108"/>
      <c r="L457" s="108"/>
    </row>
    <row r="458" spans="2:12" ht="15.75" x14ac:dyDescent="0.25">
      <c r="B458" s="233" t="s">
        <v>57</v>
      </c>
      <c r="C458" s="234" t="s">
        <v>0</v>
      </c>
      <c r="D458" s="110" t="s">
        <v>2</v>
      </c>
      <c r="E458" s="8">
        <v>62380.3</v>
      </c>
      <c r="F458" s="8">
        <v>88990.299999999988</v>
      </c>
      <c r="G458" s="7">
        <v>49880.7</v>
      </c>
      <c r="H458" s="7">
        <v>48689</v>
      </c>
      <c r="I458" s="7">
        <v>44239.1</v>
      </c>
      <c r="J458" s="7">
        <v>44239.1</v>
      </c>
      <c r="K458" s="108"/>
      <c r="L458" s="108"/>
    </row>
    <row r="459" spans="2:12" ht="15.75" x14ac:dyDescent="0.25">
      <c r="B459" s="233" t="s">
        <v>57</v>
      </c>
      <c r="C459" s="234" t="s">
        <v>0</v>
      </c>
      <c r="D459" s="110" t="s">
        <v>3</v>
      </c>
      <c r="E459" s="8">
        <v>220624</v>
      </c>
      <c r="F459" s="8">
        <v>744935</v>
      </c>
      <c r="G459" s="7">
        <v>187487.5</v>
      </c>
      <c r="H459" s="7">
        <v>218237.4</v>
      </c>
      <c r="I459" s="7">
        <v>152105.4</v>
      </c>
      <c r="J459" s="7">
        <v>0</v>
      </c>
      <c r="K459" s="108"/>
      <c r="L459" s="108"/>
    </row>
    <row r="460" spans="2:12" ht="15.75" x14ac:dyDescent="0.25">
      <c r="B460" s="233" t="s">
        <v>57</v>
      </c>
      <c r="C460" s="234" t="s">
        <v>0</v>
      </c>
      <c r="D460" s="110" t="s">
        <v>4</v>
      </c>
      <c r="E460" s="8"/>
      <c r="F460" s="8"/>
      <c r="G460" s="7">
        <v>0</v>
      </c>
      <c r="H460" s="7">
        <v>0</v>
      </c>
      <c r="I460" s="7">
        <v>0</v>
      </c>
      <c r="J460" s="7">
        <v>0</v>
      </c>
      <c r="K460" s="108"/>
      <c r="L460" s="108"/>
    </row>
    <row r="461" spans="2:12" ht="15.75" x14ac:dyDescent="0.25">
      <c r="B461" s="233" t="s">
        <v>57</v>
      </c>
      <c r="C461" s="234" t="s">
        <v>0</v>
      </c>
      <c r="D461" s="110" t="s">
        <v>5</v>
      </c>
      <c r="E461" s="8"/>
      <c r="F461" s="8"/>
      <c r="G461" s="7">
        <v>0</v>
      </c>
      <c r="H461" s="7">
        <v>0</v>
      </c>
      <c r="I461" s="7">
        <v>0</v>
      </c>
      <c r="J461" s="7">
        <v>0</v>
      </c>
      <c r="K461" s="108"/>
      <c r="L461" s="108"/>
    </row>
    <row r="462" spans="2:12" ht="15.75" x14ac:dyDescent="0.25">
      <c r="B462" s="233" t="s">
        <v>57</v>
      </c>
      <c r="C462" s="234" t="s">
        <v>7</v>
      </c>
      <c r="D462" s="30" t="s">
        <v>1</v>
      </c>
      <c r="E462" s="7">
        <v>283004.3</v>
      </c>
      <c r="F462" s="7">
        <v>833925.3</v>
      </c>
      <c r="G462" s="7">
        <v>237368.2</v>
      </c>
      <c r="H462" s="7">
        <v>266926.40000000002</v>
      </c>
      <c r="I462" s="7">
        <v>196344.5</v>
      </c>
      <c r="J462" s="7">
        <v>44239.1</v>
      </c>
      <c r="K462" s="108"/>
      <c r="L462" s="108"/>
    </row>
    <row r="463" spans="2:12" ht="15.75" x14ac:dyDescent="0.25">
      <c r="B463" s="233" t="s">
        <v>57</v>
      </c>
      <c r="C463" s="234" t="s">
        <v>7</v>
      </c>
      <c r="D463" s="110" t="s">
        <v>2</v>
      </c>
      <c r="E463" s="8">
        <v>62380.3</v>
      </c>
      <c r="F463" s="8">
        <v>88990.299999999988</v>
      </c>
      <c r="G463" s="7">
        <v>49880.7</v>
      </c>
      <c r="H463" s="7">
        <v>48689</v>
      </c>
      <c r="I463" s="7">
        <v>44239.1</v>
      </c>
      <c r="J463" s="7">
        <v>44239.1</v>
      </c>
      <c r="K463" s="108"/>
      <c r="L463" s="108"/>
    </row>
    <row r="464" spans="2:12" ht="15.75" x14ac:dyDescent="0.25">
      <c r="B464" s="233" t="s">
        <v>57</v>
      </c>
      <c r="C464" s="234" t="s">
        <v>7</v>
      </c>
      <c r="D464" s="110" t="s">
        <v>3</v>
      </c>
      <c r="E464" s="8">
        <v>220624</v>
      </c>
      <c r="F464" s="8">
        <v>744935</v>
      </c>
      <c r="G464" s="7">
        <v>187487.5</v>
      </c>
      <c r="H464" s="7">
        <v>218237.4</v>
      </c>
      <c r="I464" s="7">
        <v>152105.4</v>
      </c>
      <c r="J464" s="7">
        <v>0</v>
      </c>
      <c r="K464" s="108"/>
      <c r="L464" s="108"/>
    </row>
    <row r="465" spans="2:12" ht="15.75" x14ac:dyDescent="0.25">
      <c r="B465" s="233" t="s">
        <v>57</v>
      </c>
      <c r="C465" s="234" t="s">
        <v>7</v>
      </c>
      <c r="D465" s="110" t="s">
        <v>4</v>
      </c>
      <c r="E465" s="8"/>
      <c r="F465" s="8"/>
      <c r="G465" s="7">
        <v>0</v>
      </c>
      <c r="H465" s="7">
        <v>0</v>
      </c>
      <c r="I465" s="7">
        <v>0</v>
      </c>
      <c r="J465" s="7">
        <v>0</v>
      </c>
      <c r="K465" s="108"/>
      <c r="L465" s="108"/>
    </row>
    <row r="466" spans="2:12" ht="15.75" x14ac:dyDescent="0.25">
      <c r="B466" s="233" t="s">
        <v>57</v>
      </c>
      <c r="C466" s="234" t="s">
        <v>7</v>
      </c>
      <c r="D466" s="110" t="s">
        <v>5</v>
      </c>
      <c r="E466" s="8"/>
      <c r="F466" s="8"/>
      <c r="G466" s="7">
        <v>0</v>
      </c>
      <c r="H466" s="7">
        <v>0</v>
      </c>
      <c r="I466" s="7">
        <v>0</v>
      </c>
      <c r="J466" s="7">
        <v>0</v>
      </c>
      <c r="K466" s="108"/>
      <c r="L466" s="108"/>
    </row>
    <row r="467" spans="2:12" ht="15.75" x14ac:dyDescent="0.25">
      <c r="B467" s="233" t="s">
        <v>225</v>
      </c>
      <c r="C467" s="234" t="s">
        <v>7</v>
      </c>
      <c r="D467" s="30" t="s">
        <v>1</v>
      </c>
      <c r="E467" s="7">
        <v>50768.5</v>
      </c>
      <c r="F467" s="7">
        <v>49783.199999999997</v>
      </c>
      <c r="G467" s="7">
        <v>42060.7</v>
      </c>
      <c r="H467" s="7">
        <v>39586.5</v>
      </c>
      <c r="I467" s="7">
        <v>37112.5</v>
      </c>
      <c r="J467" s="7">
        <v>37112.5</v>
      </c>
      <c r="K467" s="108"/>
      <c r="L467" s="108"/>
    </row>
    <row r="468" spans="2:12" ht="15.75" x14ac:dyDescent="0.25">
      <c r="B468" s="233" t="s">
        <v>58</v>
      </c>
      <c r="C468" s="234" t="s">
        <v>7</v>
      </c>
      <c r="D468" s="110" t="s">
        <v>2</v>
      </c>
      <c r="E468" s="8">
        <v>50768.5</v>
      </c>
      <c r="F468" s="8">
        <v>49783.199999999997</v>
      </c>
      <c r="G468" s="8">
        <v>42060.7</v>
      </c>
      <c r="H468" s="8">
        <v>39586.5</v>
      </c>
      <c r="I468" s="8">
        <v>37112.5</v>
      </c>
      <c r="J468" s="8">
        <v>37112.5</v>
      </c>
      <c r="K468" s="108"/>
      <c r="L468" s="108"/>
    </row>
    <row r="469" spans="2:12" ht="15.75" x14ac:dyDescent="0.25">
      <c r="B469" s="233" t="s">
        <v>58</v>
      </c>
      <c r="C469" s="234" t="s">
        <v>7</v>
      </c>
      <c r="D469" s="110" t="s">
        <v>3</v>
      </c>
      <c r="E469" s="8"/>
      <c r="F469" s="8"/>
      <c r="G469" s="7">
        <v>0</v>
      </c>
      <c r="H469" s="7">
        <v>0</v>
      </c>
      <c r="I469" s="7">
        <v>0</v>
      </c>
      <c r="J469" s="7">
        <v>0</v>
      </c>
      <c r="K469" s="108"/>
      <c r="L469" s="108"/>
    </row>
    <row r="470" spans="2:12" ht="15.75" x14ac:dyDescent="0.25">
      <c r="B470" s="233" t="s">
        <v>58</v>
      </c>
      <c r="C470" s="234" t="s">
        <v>7</v>
      </c>
      <c r="D470" s="110" t="s">
        <v>4</v>
      </c>
      <c r="E470" s="8"/>
      <c r="F470" s="8"/>
      <c r="G470" s="7">
        <v>0</v>
      </c>
      <c r="H470" s="7">
        <v>0</v>
      </c>
      <c r="I470" s="7">
        <v>0</v>
      </c>
      <c r="J470" s="7">
        <v>0</v>
      </c>
      <c r="K470" s="108"/>
      <c r="L470" s="108"/>
    </row>
    <row r="471" spans="2:12" ht="15.75" x14ac:dyDescent="0.25">
      <c r="B471" s="233" t="s">
        <v>58</v>
      </c>
      <c r="C471" s="234" t="s">
        <v>7</v>
      </c>
      <c r="D471" s="110" t="s">
        <v>5</v>
      </c>
      <c r="E471" s="8"/>
      <c r="F471" s="8"/>
      <c r="G471" s="7">
        <v>0</v>
      </c>
      <c r="H471" s="7">
        <v>0</v>
      </c>
      <c r="I471" s="7">
        <v>0</v>
      </c>
      <c r="J471" s="7">
        <v>0</v>
      </c>
      <c r="K471" s="108"/>
      <c r="L471" s="108"/>
    </row>
    <row r="472" spans="2:12" ht="15.75" x14ac:dyDescent="0.25">
      <c r="B472" s="233" t="s">
        <v>414</v>
      </c>
      <c r="C472" s="234" t="s">
        <v>7</v>
      </c>
      <c r="D472" s="30" t="s">
        <v>1</v>
      </c>
      <c r="E472" s="7">
        <v>33651.9</v>
      </c>
      <c r="F472" s="7">
        <v>33951.9</v>
      </c>
      <c r="G472" s="7">
        <v>28604.1</v>
      </c>
      <c r="H472" s="7">
        <v>26921.5</v>
      </c>
      <c r="I472" s="7">
        <v>25239</v>
      </c>
      <c r="J472" s="7">
        <v>25239</v>
      </c>
      <c r="K472" s="108"/>
      <c r="L472" s="108"/>
    </row>
    <row r="473" spans="2:12" ht="15.75" x14ac:dyDescent="0.25">
      <c r="B473" s="233"/>
      <c r="C473" s="234" t="s">
        <v>7</v>
      </c>
      <c r="D473" s="110" t="s">
        <v>2</v>
      </c>
      <c r="E473" s="8">
        <v>33651.9</v>
      </c>
      <c r="F473" s="8">
        <v>33951.9</v>
      </c>
      <c r="G473" s="8">
        <v>28604.1</v>
      </c>
      <c r="H473" s="8">
        <v>26921.5</v>
      </c>
      <c r="I473" s="8">
        <v>25239</v>
      </c>
      <c r="J473" s="8">
        <v>25239</v>
      </c>
      <c r="K473" s="108"/>
      <c r="L473" s="108"/>
    </row>
    <row r="474" spans="2:12" ht="15.75" x14ac:dyDescent="0.25">
      <c r="B474" s="233"/>
      <c r="C474" s="234" t="s">
        <v>7</v>
      </c>
      <c r="D474" s="110" t="s">
        <v>3</v>
      </c>
      <c r="E474" s="8"/>
      <c r="F474" s="8"/>
      <c r="G474" s="7">
        <v>0</v>
      </c>
      <c r="H474" s="7">
        <v>0</v>
      </c>
      <c r="I474" s="7">
        <v>0</v>
      </c>
      <c r="J474" s="7">
        <v>0</v>
      </c>
      <c r="K474" s="108"/>
      <c r="L474" s="108"/>
    </row>
    <row r="475" spans="2:12" ht="15.75" x14ac:dyDescent="0.25">
      <c r="B475" s="233"/>
      <c r="C475" s="234" t="s">
        <v>7</v>
      </c>
      <c r="D475" s="110" t="s">
        <v>4</v>
      </c>
      <c r="E475" s="8"/>
      <c r="F475" s="8"/>
      <c r="G475" s="7">
        <v>0</v>
      </c>
      <c r="H475" s="7">
        <v>0</v>
      </c>
      <c r="I475" s="7">
        <v>0</v>
      </c>
      <c r="J475" s="7">
        <v>0</v>
      </c>
      <c r="K475" s="108"/>
      <c r="L475" s="108"/>
    </row>
    <row r="476" spans="2:12" ht="15.75" x14ac:dyDescent="0.25">
      <c r="B476" s="233"/>
      <c r="C476" s="234" t="s">
        <v>7</v>
      </c>
      <c r="D476" s="110" t="s">
        <v>5</v>
      </c>
      <c r="E476" s="8"/>
      <c r="F476" s="8"/>
      <c r="G476" s="7">
        <v>0</v>
      </c>
      <c r="H476" s="7">
        <v>0</v>
      </c>
      <c r="I476" s="7">
        <v>0</v>
      </c>
      <c r="J476" s="7">
        <v>0</v>
      </c>
      <c r="K476" s="108"/>
      <c r="L476" s="108"/>
    </row>
    <row r="477" spans="2:12" ht="15.75" x14ac:dyDescent="0.25">
      <c r="B477" s="233" t="s">
        <v>618</v>
      </c>
      <c r="C477" s="234" t="s">
        <v>7</v>
      </c>
      <c r="D477" s="30" t="s">
        <v>1</v>
      </c>
      <c r="E477" s="7">
        <v>17116.599999999999</v>
      </c>
      <c r="F477" s="7">
        <v>15831.3</v>
      </c>
      <c r="G477" s="7">
        <v>13456.6</v>
      </c>
      <c r="H477" s="7">
        <v>12665</v>
      </c>
      <c r="I477" s="7">
        <v>11873.5</v>
      </c>
      <c r="J477" s="7">
        <v>11873.5</v>
      </c>
      <c r="K477" s="108"/>
      <c r="L477" s="108"/>
    </row>
    <row r="478" spans="2:12" ht="15.75" x14ac:dyDescent="0.25">
      <c r="B478" s="233" t="s">
        <v>59</v>
      </c>
      <c r="C478" s="234" t="s">
        <v>7</v>
      </c>
      <c r="D478" s="110" t="s">
        <v>2</v>
      </c>
      <c r="E478" s="8">
        <v>17116.599999999999</v>
      </c>
      <c r="F478" s="8">
        <v>15831.3</v>
      </c>
      <c r="G478" s="8">
        <v>13456.6</v>
      </c>
      <c r="H478" s="8">
        <v>12665</v>
      </c>
      <c r="I478" s="8">
        <v>11873.5</v>
      </c>
      <c r="J478" s="8">
        <v>11873.5</v>
      </c>
      <c r="K478" s="108"/>
      <c r="L478" s="108"/>
    </row>
    <row r="479" spans="2:12" ht="15.75" x14ac:dyDescent="0.25">
      <c r="B479" s="233" t="s">
        <v>59</v>
      </c>
      <c r="C479" s="234" t="s">
        <v>7</v>
      </c>
      <c r="D479" s="110" t="s">
        <v>3</v>
      </c>
      <c r="E479" s="8"/>
      <c r="F479" s="8"/>
      <c r="G479" s="7">
        <v>0</v>
      </c>
      <c r="H479" s="7">
        <v>0</v>
      </c>
      <c r="I479" s="7">
        <v>0</v>
      </c>
      <c r="J479" s="7">
        <v>0</v>
      </c>
      <c r="K479" s="108"/>
      <c r="L479" s="108"/>
    </row>
    <row r="480" spans="2:12" ht="15.75" x14ac:dyDescent="0.25">
      <c r="B480" s="233" t="s">
        <v>59</v>
      </c>
      <c r="C480" s="234" t="s">
        <v>7</v>
      </c>
      <c r="D480" s="110" t="s">
        <v>4</v>
      </c>
      <c r="E480" s="8"/>
      <c r="F480" s="8"/>
      <c r="G480" s="7">
        <v>0</v>
      </c>
      <c r="H480" s="7">
        <v>0</v>
      </c>
      <c r="I480" s="7">
        <v>0</v>
      </c>
      <c r="J480" s="7">
        <v>0</v>
      </c>
      <c r="K480" s="108"/>
      <c r="L480" s="108"/>
    </row>
    <row r="481" spans="2:12" ht="15.75" x14ac:dyDescent="0.25">
      <c r="B481" s="233" t="s">
        <v>59</v>
      </c>
      <c r="C481" s="234" t="s">
        <v>7</v>
      </c>
      <c r="D481" s="110" t="s">
        <v>5</v>
      </c>
      <c r="E481" s="8"/>
      <c r="F481" s="8"/>
      <c r="G481" s="7">
        <v>0</v>
      </c>
      <c r="H481" s="7">
        <v>0</v>
      </c>
      <c r="I481" s="7">
        <v>0</v>
      </c>
      <c r="J481" s="7">
        <v>0</v>
      </c>
      <c r="K481" s="108"/>
      <c r="L481" s="108"/>
    </row>
    <row r="482" spans="2:12" ht="15.75" x14ac:dyDescent="0.25">
      <c r="B482" s="233" t="s">
        <v>370</v>
      </c>
      <c r="C482" s="234" t="s">
        <v>7</v>
      </c>
      <c r="D482" s="30" t="s">
        <v>1</v>
      </c>
      <c r="E482" s="7">
        <v>232235.8</v>
      </c>
      <c r="F482" s="7">
        <v>784142.1</v>
      </c>
      <c r="G482" s="7">
        <v>195307.5</v>
      </c>
      <c r="H482" s="7">
        <v>227339.9</v>
      </c>
      <c r="I482" s="7">
        <v>159232</v>
      </c>
      <c r="J482" s="7">
        <v>7126.6</v>
      </c>
      <c r="K482" s="108"/>
      <c r="L482" s="108"/>
    </row>
    <row r="483" spans="2:12" ht="15.75" x14ac:dyDescent="0.25">
      <c r="B483" s="233"/>
      <c r="C483" s="234" t="s">
        <v>7</v>
      </c>
      <c r="D483" s="110" t="s">
        <v>2</v>
      </c>
      <c r="E483" s="8">
        <v>11611.8</v>
      </c>
      <c r="F483" s="8">
        <v>39207.1</v>
      </c>
      <c r="G483" s="7">
        <v>7820</v>
      </c>
      <c r="H483" s="7">
        <v>9102.5</v>
      </c>
      <c r="I483" s="7">
        <v>7126.6</v>
      </c>
      <c r="J483" s="7">
        <v>7126.6</v>
      </c>
      <c r="K483" s="108"/>
      <c r="L483" s="108"/>
    </row>
    <row r="484" spans="2:12" ht="15.75" x14ac:dyDescent="0.25">
      <c r="B484" s="233"/>
      <c r="C484" s="234" t="s">
        <v>7</v>
      </c>
      <c r="D484" s="110" t="s">
        <v>3</v>
      </c>
      <c r="E484" s="8">
        <v>220624</v>
      </c>
      <c r="F484" s="8">
        <v>744935</v>
      </c>
      <c r="G484" s="7">
        <v>187487.5</v>
      </c>
      <c r="H484" s="7">
        <v>218237.4</v>
      </c>
      <c r="I484" s="7">
        <v>152105.4</v>
      </c>
      <c r="J484" s="7">
        <v>0</v>
      </c>
      <c r="K484" s="108"/>
      <c r="L484" s="108"/>
    </row>
    <row r="485" spans="2:12" ht="15.75" x14ac:dyDescent="0.25">
      <c r="B485" s="233"/>
      <c r="C485" s="234" t="s">
        <v>7</v>
      </c>
      <c r="D485" s="110" t="s">
        <v>4</v>
      </c>
      <c r="E485" s="8"/>
      <c r="F485" s="8"/>
      <c r="G485" s="7">
        <v>0</v>
      </c>
      <c r="H485" s="7">
        <v>0</v>
      </c>
      <c r="I485" s="7">
        <v>0</v>
      </c>
      <c r="J485" s="7">
        <v>0</v>
      </c>
      <c r="K485" s="108"/>
      <c r="L485" s="108"/>
    </row>
    <row r="486" spans="2:12" ht="15.75" x14ac:dyDescent="0.25">
      <c r="B486" s="233"/>
      <c r="C486" s="234" t="s">
        <v>7</v>
      </c>
      <c r="D486" s="110" t="s">
        <v>5</v>
      </c>
      <c r="E486" s="8"/>
      <c r="F486" s="8"/>
      <c r="G486" s="7">
        <v>0</v>
      </c>
      <c r="H486" s="7">
        <v>0</v>
      </c>
      <c r="I486" s="7">
        <v>0</v>
      </c>
      <c r="J486" s="7">
        <v>0</v>
      </c>
      <c r="K486" s="108"/>
      <c r="L486" s="108"/>
    </row>
    <row r="487" spans="2:12" ht="15.75" x14ac:dyDescent="0.25">
      <c r="B487" s="233" t="s">
        <v>415</v>
      </c>
      <c r="C487" s="234" t="s">
        <v>7</v>
      </c>
      <c r="D487" s="30" t="s">
        <v>1</v>
      </c>
      <c r="E487" s="7">
        <v>232235.8</v>
      </c>
      <c r="F487" s="7">
        <v>784142.1</v>
      </c>
      <c r="G487" s="7">
        <v>195307.5</v>
      </c>
      <c r="H487" s="7">
        <v>227339.9</v>
      </c>
      <c r="I487" s="7">
        <v>159232</v>
      </c>
      <c r="J487" s="7">
        <v>7126.6</v>
      </c>
      <c r="K487" s="108"/>
      <c r="L487" s="108"/>
    </row>
    <row r="488" spans="2:12" ht="15.75" x14ac:dyDescent="0.25">
      <c r="B488" s="233"/>
      <c r="C488" s="234" t="s">
        <v>7</v>
      </c>
      <c r="D488" s="110" t="s">
        <v>2</v>
      </c>
      <c r="E488" s="8">
        <v>11611.8</v>
      </c>
      <c r="F488" s="8">
        <v>39207.1</v>
      </c>
      <c r="G488" s="8">
        <v>7820</v>
      </c>
      <c r="H488" s="8">
        <v>9102.5</v>
      </c>
      <c r="I488" s="8">
        <v>7126.6</v>
      </c>
      <c r="J488" s="8">
        <v>7126.6</v>
      </c>
      <c r="K488" s="108"/>
      <c r="L488" s="108"/>
    </row>
    <row r="489" spans="2:12" ht="15.75" x14ac:dyDescent="0.25">
      <c r="B489" s="233"/>
      <c r="C489" s="234" t="s">
        <v>7</v>
      </c>
      <c r="D489" s="110" t="s">
        <v>3</v>
      </c>
      <c r="E489" s="8">
        <v>220624</v>
      </c>
      <c r="F489" s="8">
        <v>744935</v>
      </c>
      <c r="G489" s="8">
        <v>187487.5</v>
      </c>
      <c r="H489" s="8">
        <v>218237.4</v>
      </c>
      <c r="I489" s="8">
        <v>152105.4</v>
      </c>
      <c r="J489" s="8">
        <v>0</v>
      </c>
      <c r="K489" s="108"/>
      <c r="L489" s="108"/>
    </row>
    <row r="490" spans="2:12" ht="15.75" x14ac:dyDescent="0.25">
      <c r="B490" s="233"/>
      <c r="C490" s="234" t="s">
        <v>7</v>
      </c>
      <c r="D490" s="110" t="s">
        <v>4</v>
      </c>
      <c r="E490" s="8"/>
      <c r="F490" s="8"/>
      <c r="G490" s="7">
        <v>0</v>
      </c>
      <c r="H490" s="7">
        <v>0</v>
      </c>
      <c r="I490" s="7">
        <v>0</v>
      </c>
      <c r="J490" s="7">
        <v>0</v>
      </c>
      <c r="K490" s="108"/>
      <c r="L490" s="108"/>
    </row>
    <row r="491" spans="2:12" ht="15.75" x14ac:dyDescent="0.25">
      <c r="B491" s="233"/>
      <c r="C491" s="234" t="s">
        <v>7</v>
      </c>
      <c r="D491" s="110" t="s">
        <v>5</v>
      </c>
      <c r="E491" s="8"/>
      <c r="F491" s="8"/>
      <c r="G491" s="7">
        <v>0</v>
      </c>
      <c r="H491" s="7">
        <v>0</v>
      </c>
      <c r="I491" s="7">
        <v>0</v>
      </c>
      <c r="J491" s="7">
        <v>0</v>
      </c>
      <c r="K491" s="108"/>
      <c r="L491" s="108"/>
    </row>
    <row r="492" spans="2:12" ht="15.75" x14ac:dyDescent="0.25">
      <c r="B492" s="238" t="s">
        <v>165</v>
      </c>
      <c r="C492" s="241" t="s">
        <v>0</v>
      </c>
      <c r="D492" s="29" t="s">
        <v>1</v>
      </c>
      <c r="E492" s="7">
        <v>4476066</v>
      </c>
      <c r="F492" s="7">
        <v>9589840.2650000006</v>
      </c>
      <c r="G492" s="7">
        <v>5025578.9000000004</v>
      </c>
      <c r="H492" s="7">
        <v>4663153</v>
      </c>
      <c r="I492" s="7">
        <v>3752435.8</v>
      </c>
      <c r="J492" s="7">
        <v>4269632.0999999996</v>
      </c>
      <c r="K492" s="108"/>
      <c r="L492" s="108"/>
    </row>
    <row r="493" spans="2:12" ht="15.75" x14ac:dyDescent="0.25">
      <c r="B493" s="239"/>
      <c r="C493" s="234" t="s">
        <v>0</v>
      </c>
      <c r="D493" s="110" t="s">
        <v>2</v>
      </c>
      <c r="E493" s="8">
        <v>3645099.2</v>
      </c>
      <c r="F493" s="8">
        <v>4013854.4649999999</v>
      </c>
      <c r="G493" s="8">
        <v>2641962.5</v>
      </c>
      <c r="H493" s="8">
        <v>2119053</v>
      </c>
      <c r="I493" s="8">
        <v>1594069.7</v>
      </c>
      <c r="J493" s="8">
        <v>1870600.5</v>
      </c>
      <c r="K493" s="108"/>
      <c r="L493" s="108"/>
    </row>
    <row r="494" spans="2:12" ht="15.75" x14ac:dyDescent="0.25">
      <c r="B494" s="239"/>
      <c r="C494" s="234" t="s">
        <v>0</v>
      </c>
      <c r="D494" s="110" t="s">
        <v>3</v>
      </c>
      <c r="E494" s="8">
        <v>830966.8</v>
      </c>
      <c r="F494" s="8">
        <v>5550239.1000000006</v>
      </c>
      <c r="G494" s="8">
        <v>2383616.4</v>
      </c>
      <c r="H494" s="8">
        <v>2544100</v>
      </c>
      <c r="I494" s="8">
        <v>2158366.1</v>
      </c>
      <c r="J494" s="8">
        <v>2399031.5999999996</v>
      </c>
      <c r="K494" s="108"/>
      <c r="L494" s="108"/>
    </row>
    <row r="495" spans="2:12" ht="15.75" x14ac:dyDescent="0.25">
      <c r="B495" s="239"/>
      <c r="C495" s="234" t="s">
        <v>0</v>
      </c>
      <c r="D495" s="110" t="s">
        <v>4</v>
      </c>
      <c r="E495" s="8"/>
      <c r="F495" s="8"/>
      <c r="G495" s="7">
        <v>0</v>
      </c>
      <c r="H495" s="7">
        <v>0</v>
      </c>
      <c r="I495" s="7">
        <v>0</v>
      </c>
      <c r="J495" s="7">
        <v>0</v>
      </c>
      <c r="K495" s="108"/>
      <c r="L495" s="108"/>
    </row>
    <row r="496" spans="2:12" ht="15.75" x14ac:dyDescent="0.25">
      <c r="B496" s="239"/>
      <c r="C496" s="234" t="s">
        <v>0</v>
      </c>
      <c r="D496" s="110" t="s">
        <v>5</v>
      </c>
      <c r="E496" s="8"/>
      <c r="F496" s="8">
        <v>25746.7</v>
      </c>
      <c r="G496" s="7">
        <v>0</v>
      </c>
      <c r="H496" s="7">
        <v>0</v>
      </c>
      <c r="I496" s="7">
        <v>0</v>
      </c>
      <c r="J496" s="7">
        <v>0</v>
      </c>
      <c r="K496" s="108"/>
      <c r="L496" s="108"/>
    </row>
    <row r="497" spans="2:12" ht="15.75" x14ac:dyDescent="0.25">
      <c r="B497" s="239"/>
      <c r="C497" s="234" t="s">
        <v>7</v>
      </c>
      <c r="D497" s="30" t="s">
        <v>1</v>
      </c>
      <c r="E497" s="7">
        <v>3790503.2</v>
      </c>
      <c r="F497" s="7">
        <v>8615554.3650000002</v>
      </c>
      <c r="G497" s="7">
        <v>4174764.7</v>
      </c>
      <c r="H497" s="7">
        <v>3134928.7</v>
      </c>
      <c r="I497" s="7">
        <v>1867541.6</v>
      </c>
      <c r="J497" s="7">
        <v>1576198.3999999994</v>
      </c>
      <c r="K497" s="108"/>
      <c r="L497" s="108"/>
    </row>
    <row r="498" spans="2:12" ht="15.75" x14ac:dyDescent="0.25">
      <c r="B498" s="239"/>
      <c r="C498" s="234" t="s">
        <v>7</v>
      </c>
      <c r="D498" s="110" t="s">
        <v>2</v>
      </c>
      <c r="E498" s="8">
        <v>2971619.2</v>
      </c>
      <c r="F498" s="8">
        <v>3065315.2649999997</v>
      </c>
      <c r="G498" s="8">
        <v>1791148.3</v>
      </c>
      <c r="H498" s="8">
        <v>1518119.7000000002</v>
      </c>
      <c r="I498" s="8">
        <v>950600.5</v>
      </c>
      <c r="J498" s="8">
        <v>950600.49999999988</v>
      </c>
      <c r="K498" s="108"/>
      <c r="L498" s="108"/>
    </row>
    <row r="499" spans="2:12" ht="15.75" x14ac:dyDescent="0.25">
      <c r="B499" s="239"/>
      <c r="C499" s="234" t="s">
        <v>7</v>
      </c>
      <c r="D499" s="110" t="s">
        <v>3</v>
      </c>
      <c r="E499" s="8">
        <v>818884</v>
      </c>
      <c r="F499" s="8">
        <v>5550239.1000000006</v>
      </c>
      <c r="G499" s="8">
        <v>2383616.4</v>
      </c>
      <c r="H499" s="8">
        <v>1616809</v>
      </c>
      <c r="I499" s="8">
        <v>916941.1</v>
      </c>
      <c r="J499" s="8">
        <v>625597.89999999967</v>
      </c>
      <c r="K499" s="108"/>
      <c r="L499" s="108"/>
    </row>
    <row r="500" spans="2:12" ht="15.75" x14ac:dyDescent="0.25">
      <c r="B500" s="239"/>
      <c r="C500" s="234" t="s">
        <v>7</v>
      </c>
      <c r="D500" s="110" t="s">
        <v>4</v>
      </c>
      <c r="E500" s="8"/>
      <c r="F500" s="8"/>
      <c r="G500" s="7">
        <v>0</v>
      </c>
      <c r="H500" s="7">
        <v>0</v>
      </c>
      <c r="I500" s="7">
        <v>0</v>
      </c>
      <c r="J500" s="7">
        <v>0</v>
      </c>
      <c r="K500" s="108"/>
      <c r="L500" s="108"/>
    </row>
    <row r="501" spans="2:12" ht="15.75" x14ac:dyDescent="0.25">
      <c r="B501" s="239"/>
      <c r="C501" s="234" t="s">
        <v>7</v>
      </c>
      <c r="D501" s="110" t="s">
        <v>5</v>
      </c>
      <c r="E501" s="8"/>
      <c r="F501" s="8"/>
      <c r="G501" s="7">
        <v>0</v>
      </c>
      <c r="H501" s="7">
        <v>0</v>
      </c>
      <c r="I501" s="7">
        <v>0</v>
      </c>
      <c r="J501" s="7">
        <v>0</v>
      </c>
      <c r="K501" s="108"/>
      <c r="L501" s="108"/>
    </row>
    <row r="502" spans="2:12" ht="15.75" x14ac:dyDescent="0.25">
      <c r="B502" s="239"/>
      <c r="C502" s="234" t="s">
        <v>9</v>
      </c>
      <c r="D502" s="30" t="s">
        <v>1</v>
      </c>
      <c r="E502" s="7">
        <v>685562.79999999993</v>
      </c>
      <c r="F502" s="7">
        <v>948539.2</v>
      </c>
      <c r="G502" s="7">
        <v>850814.2</v>
      </c>
      <c r="H502" s="7">
        <v>1528224.3</v>
      </c>
      <c r="I502" s="7">
        <v>1884894.2</v>
      </c>
      <c r="J502" s="7">
        <v>2693433.7</v>
      </c>
      <c r="K502" s="108"/>
      <c r="L502" s="108"/>
    </row>
    <row r="503" spans="2:12" ht="15.75" x14ac:dyDescent="0.25">
      <c r="B503" s="239"/>
      <c r="C503" s="234" t="s">
        <v>9</v>
      </c>
      <c r="D503" s="110" t="s">
        <v>2</v>
      </c>
      <c r="E503" s="8">
        <v>673479.99999999988</v>
      </c>
      <c r="F503" s="8">
        <v>948539.2</v>
      </c>
      <c r="G503" s="8">
        <v>850814.2</v>
      </c>
      <c r="H503" s="8">
        <v>600933.30000000005</v>
      </c>
      <c r="I503" s="8">
        <v>643469.19999999995</v>
      </c>
      <c r="J503" s="8">
        <v>920000</v>
      </c>
      <c r="K503" s="108"/>
      <c r="L503" s="108"/>
    </row>
    <row r="504" spans="2:12" ht="15.75" x14ac:dyDescent="0.25">
      <c r="B504" s="239"/>
      <c r="C504" s="234" t="s">
        <v>9</v>
      </c>
      <c r="D504" s="110" t="s">
        <v>3</v>
      </c>
      <c r="E504" s="8">
        <v>12082.8</v>
      </c>
      <c r="F504" s="8">
        <v>0</v>
      </c>
      <c r="G504" s="8">
        <v>0</v>
      </c>
      <c r="H504" s="8">
        <v>927291</v>
      </c>
      <c r="I504" s="8">
        <v>1241425</v>
      </c>
      <c r="J504" s="8">
        <v>1773433.7</v>
      </c>
      <c r="K504" s="108"/>
      <c r="L504" s="108"/>
    </row>
    <row r="505" spans="2:12" ht="15.75" x14ac:dyDescent="0.25">
      <c r="B505" s="239"/>
      <c r="C505" s="234" t="s">
        <v>9</v>
      </c>
      <c r="D505" s="110" t="s">
        <v>4</v>
      </c>
      <c r="E505" s="8"/>
      <c r="F505" s="8"/>
      <c r="G505" s="7">
        <v>0</v>
      </c>
      <c r="H505" s="7">
        <v>0</v>
      </c>
      <c r="I505" s="7">
        <v>0</v>
      </c>
      <c r="J505" s="7">
        <v>0</v>
      </c>
      <c r="K505" s="108"/>
      <c r="L505" s="108"/>
    </row>
    <row r="506" spans="2:12" ht="15.75" x14ac:dyDescent="0.25">
      <c r="B506" s="239"/>
      <c r="C506" s="234" t="s">
        <v>9</v>
      </c>
      <c r="D506" s="110" t="s">
        <v>5</v>
      </c>
      <c r="E506" s="8"/>
      <c r="F506" s="8"/>
      <c r="G506" s="7">
        <v>0</v>
      </c>
      <c r="H506" s="7">
        <v>0</v>
      </c>
      <c r="I506" s="7">
        <v>0</v>
      </c>
      <c r="J506" s="7">
        <v>0</v>
      </c>
      <c r="K506" s="108"/>
      <c r="L506" s="108"/>
    </row>
    <row r="507" spans="2:12" ht="15.75" x14ac:dyDescent="0.25">
      <c r="B507" s="239"/>
      <c r="C507" s="234" t="s">
        <v>6</v>
      </c>
      <c r="D507" s="30" t="s">
        <v>1</v>
      </c>
      <c r="E507" s="8"/>
      <c r="F507" s="7">
        <v>25746.7</v>
      </c>
      <c r="G507" s="7">
        <v>0</v>
      </c>
      <c r="H507" s="7">
        <v>0</v>
      </c>
      <c r="I507" s="7">
        <v>0</v>
      </c>
      <c r="J507" s="7">
        <v>0</v>
      </c>
      <c r="K507" s="108"/>
      <c r="L507" s="108"/>
    </row>
    <row r="508" spans="2:12" ht="15.75" x14ac:dyDescent="0.25">
      <c r="B508" s="239"/>
      <c r="C508" s="234"/>
      <c r="D508" s="110" t="s">
        <v>2</v>
      </c>
      <c r="E508" s="8"/>
      <c r="F508" s="8">
        <v>0</v>
      </c>
      <c r="G508" s="8">
        <v>0</v>
      </c>
      <c r="H508" s="8">
        <v>0</v>
      </c>
      <c r="I508" s="8">
        <v>0</v>
      </c>
      <c r="J508" s="8">
        <v>0</v>
      </c>
      <c r="K508" s="108"/>
      <c r="L508" s="108"/>
    </row>
    <row r="509" spans="2:12" ht="15.75" x14ac:dyDescent="0.25">
      <c r="B509" s="239"/>
      <c r="C509" s="234"/>
      <c r="D509" s="110" t="s">
        <v>3</v>
      </c>
      <c r="E509" s="8"/>
      <c r="F509" s="8">
        <v>0</v>
      </c>
      <c r="G509" s="8">
        <v>0</v>
      </c>
      <c r="H509" s="8">
        <v>0</v>
      </c>
      <c r="I509" s="8">
        <v>0</v>
      </c>
      <c r="J509" s="8">
        <v>0</v>
      </c>
      <c r="K509" s="108"/>
      <c r="L509" s="108"/>
    </row>
    <row r="510" spans="2:12" ht="15.75" x14ac:dyDescent="0.25">
      <c r="B510" s="239"/>
      <c r="C510" s="234"/>
      <c r="D510" s="110" t="s">
        <v>4</v>
      </c>
      <c r="E510" s="8"/>
      <c r="F510" s="8">
        <v>0</v>
      </c>
      <c r="G510" s="8">
        <v>0</v>
      </c>
      <c r="H510" s="8">
        <v>0</v>
      </c>
      <c r="I510" s="8">
        <v>0</v>
      </c>
      <c r="J510" s="8">
        <v>0</v>
      </c>
      <c r="K510" s="108"/>
      <c r="L510" s="108"/>
    </row>
    <row r="511" spans="2:12" ht="15.75" x14ac:dyDescent="0.25">
      <c r="B511" s="240"/>
      <c r="C511" s="234"/>
      <c r="D511" s="110" t="s">
        <v>5</v>
      </c>
      <c r="E511" s="8"/>
      <c r="F511" s="8">
        <v>25746.7</v>
      </c>
      <c r="G511" s="8">
        <v>0</v>
      </c>
      <c r="H511" s="8">
        <v>0</v>
      </c>
      <c r="I511" s="8">
        <v>0</v>
      </c>
      <c r="J511" s="8">
        <v>0</v>
      </c>
      <c r="K511" s="108"/>
      <c r="L511" s="108"/>
    </row>
    <row r="512" spans="2:12" ht="15.75" x14ac:dyDescent="0.25">
      <c r="B512" s="233" t="s">
        <v>226</v>
      </c>
      <c r="C512" s="234" t="s">
        <v>7</v>
      </c>
      <c r="D512" s="30" t="s">
        <v>1</v>
      </c>
      <c r="E512" s="7">
        <v>2960170</v>
      </c>
      <c r="F512" s="7">
        <v>7506734.7650000006</v>
      </c>
      <c r="G512" s="7">
        <v>1687974.2</v>
      </c>
      <c r="H512" s="7">
        <v>1465817</v>
      </c>
      <c r="I512" s="7">
        <v>915520.10000000009</v>
      </c>
      <c r="J512" s="7">
        <v>918303.89999999991</v>
      </c>
      <c r="K512" s="108"/>
      <c r="L512" s="108"/>
    </row>
    <row r="513" spans="2:12" ht="15.75" x14ac:dyDescent="0.25">
      <c r="B513" s="233" t="s">
        <v>61</v>
      </c>
      <c r="C513" s="234" t="s">
        <v>7</v>
      </c>
      <c r="D513" s="110" t="s">
        <v>2</v>
      </c>
      <c r="E513" s="8">
        <v>2956459.2</v>
      </c>
      <c r="F513" s="8">
        <v>3030732.8649999998</v>
      </c>
      <c r="G513" s="8">
        <v>1685962.5</v>
      </c>
      <c r="H513" s="8">
        <v>1463798.1</v>
      </c>
      <c r="I513" s="8">
        <v>913509.8</v>
      </c>
      <c r="J513" s="8">
        <v>916293.59999999986</v>
      </c>
      <c r="K513" s="108"/>
      <c r="L513" s="108"/>
    </row>
    <row r="514" spans="2:12" ht="15.75" x14ac:dyDescent="0.25">
      <c r="B514" s="233" t="s">
        <v>61</v>
      </c>
      <c r="C514" s="234" t="s">
        <v>7</v>
      </c>
      <c r="D514" s="110" t="s">
        <v>3</v>
      </c>
      <c r="E514" s="8">
        <v>3710.8</v>
      </c>
      <c r="F514" s="8">
        <v>4476001.9000000004</v>
      </c>
      <c r="G514" s="8">
        <v>2011.7</v>
      </c>
      <c r="H514" s="8">
        <v>2018.9</v>
      </c>
      <c r="I514" s="8">
        <v>2010.3</v>
      </c>
      <c r="J514" s="8">
        <v>2010.3</v>
      </c>
      <c r="K514" s="108"/>
      <c r="L514" s="108"/>
    </row>
    <row r="515" spans="2:12" ht="15.75" x14ac:dyDescent="0.25">
      <c r="B515" s="233" t="s">
        <v>61</v>
      </c>
      <c r="C515" s="234" t="s">
        <v>7</v>
      </c>
      <c r="D515" s="110" t="s">
        <v>4</v>
      </c>
      <c r="E515" s="8"/>
      <c r="F515" s="8"/>
      <c r="G515" s="7">
        <v>0</v>
      </c>
      <c r="H515" s="7">
        <v>0</v>
      </c>
      <c r="I515" s="7">
        <v>0</v>
      </c>
      <c r="J515" s="7">
        <v>0</v>
      </c>
      <c r="K515" s="108"/>
      <c r="L515" s="108"/>
    </row>
    <row r="516" spans="2:12" ht="15.75" x14ac:dyDescent="0.25">
      <c r="B516" s="233" t="s">
        <v>61</v>
      </c>
      <c r="C516" s="234" t="s">
        <v>7</v>
      </c>
      <c r="D516" s="110" t="s">
        <v>5</v>
      </c>
      <c r="E516" s="8"/>
      <c r="F516" s="8"/>
      <c r="G516" s="7">
        <v>0</v>
      </c>
      <c r="H516" s="7">
        <v>0</v>
      </c>
      <c r="I516" s="7">
        <v>0</v>
      </c>
      <c r="J516" s="7">
        <v>0</v>
      </c>
      <c r="K516" s="108"/>
      <c r="L516" s="108"/>
    </row>
    <row r="517" spans="2:12" ht="15.75" x14ac:dyDescent="0.25">
      <c r="B517" s="233" t="s">
        <v>619</v>
      </c>
      <c r="C517" s="234" t="s">
        <v>7</v>
      </c>
      <c r="D517" s="30" t="s">
        <v>1</v>
      </c>
      <c r="E517" s="7">
        <v>291714.8</v>
      </c>
      <c r="F517" s="7">
        <v>292307.7</v>
      </c>
      <c r="G517" s="7">
        <v>241911.3</v>
      </c>
      <c r="H517" s="7">
        <v>227681.2</v>
      </c>
      <c r="I517" s="7">
        <v>213451.2</v>
      </c>
      <c r="J517" s="7">
        <v>213451.2</v>
      </c>
      <c r="K517" s="108"/>
      <c r="L517" s="108"/>
    </row>
    <row r="518" spans="2:12" ht="15.75" x14ac:dyDescent="0.25">
      <c r="B518" s="233" t="s">
        <v>62</v>
      </c>
      <c r="C518" s="234" t="s">
        <v>7</v>
      </c>
      <c r="D518" s="110" t="s">
        <v>2</v>
      </c>
      <c r="E518" s="8">
        <v>291714.8</v>
      </c>
      <c r="F518" s="8">
        <v>292307.7</v>
      </c>
      <c r="G518" s="8">
        <v>241911.3</v>
      </c>
      <c r="H518" s="8">
        <v>227681.2</v>
      </c>
      <c r="I518" s="8">
        <v>213451.2</v>
      </c>
      <c r="J518" s="8">
        <v>213451.2</v>
      </c>
      <c r="K518" s="108"/>
      <c r="L518" s="108"/>
    </row>
    <row r="519" spans="2:12" ht="15.75" x14ac:dyDescent="0.25">
      <c r="B519" s="233" t="s">
        <v>62</v>
      </c>
      <c r="C519" s="234" t="s">
        <v>7</v>
      </c>
      <c r="D519" s="110" t="s">
        <v>3</v>
      </c>
      <c r="E519" s="8"/>
      <c r="F519" s="8"/>
      <c r="G519" s="7">
        <v>0</v>
      </c>
      <c r="H519" s="7">
        <v>0</v>
      </c>
      <c r="I519" s="7">
        <v>0</v>
      </c>
      <c r="J519" s="7">
        <v>0</v>
      </c>
      <c r="K519" s="108"/>
      <c r="L519" s="108"/>
    </row>
    <row r="520" spans="2:12" ht="15.75" x14ac:dyDescent="0.25">
      <c r="B520" s="233" t="s">
        <v>62</v>
      </c>
      <c r="C520" s="234" t="s">
        <v>7</v>
      </c>
      <c r="D520" s="110" t="s">
        <v>4</v>
      </c>
      <c r="E520" s="8"/>
      <c r="F520" s="8"/>
      <c r="G520" s="7">
        <v>0</v>
      </c>
      <c r="H520" s="7">
        <v>0</v>
      </c>
      <c r="I520" s="7">
        <v>0</v>
      </c>
      <c r="J520" s="7">
        <v>0</v>
      </c>
      <c r="K520" s="108"/>
      <c r="L520" s="108"/>
    </row>
    <row r="521" spans="2:12" ht="15.75" x14ac:dyDescent="0.25">
      <c r="B521" s="233" t="s">
        <v>62</v>
      </c>
      <c r="C521" s="234" t="s">
        <v>7</v>
      </c>
      <c r="D521" s="110" t="s">
        <v>5</v>
      </c>
      <c r="E521" s="8"/>
      <c r="F521" s="8"/>
      <c r="G521" s="7">
        <v>0</v>
      </c>
      <c r="H521" s="7">
        <v>0</v>
      </c>
      <c r="I521" s="7">
        <v>0</v>
      </c>
      <c r="J521" s="7">
        <v>0</v>
      </c>
      <c r="K521" s="108"/>
      <c r="L521" s="108"/>
    </row>
    <row r="522" spans="2:12" ht="15.75" x14ac:dyDescent="0.25">
      <c r="B522" s="235" t="s">
        <v>620</v>
      </c>
      <c r="C522" s="234" t="s">
        <v>7</v>
      </c>
      <c r="D522" s="30" t="s">
        <v>1</v>
      </c>
      <c r="E522" s="8"/>
      <c r="F522" s="7">
        <v>25976.2</v>
      </c>
      <c r="G522" s="7">
        <v>0</v>
      </c>
      <c r="H522" s="7">
        <v>0</v>
      </c>
      <c r="I522" s="7">
        <v>0</v>
      </c>
      <c r="J522" s="7">
        <v>0</v>
      </c>
      <c r="K522" s="108"/>
      <c r="L522" s="108"/>
    </row>
    <row r="523" spans="2:12" ht="15.75" x14ac:dyDescent="0.25">
      <c r="B523" s="236"/>
      <c r="C523" s="234" t="s">
        <v>7</v>
      </c>
      <c r="D523" s="110" t="s">
        <v>2</v>
      </c>
      <c r="E523" s="8"/>
      <c r="F523" s="8">
        <v>25976.2</v>
      </c>
      <c r="G523" s="8">
        <v>0</v>
      </c>
      <c r="H523" s="8">
        <v>0</v>
      </c>
      <c r="I523" s="8">
        <v>0</v>
      </c>
      <c r="J523" s="8">
        <v>0</v>
      </c>
      <c r="K523" s="108"/>
      <c r="L523" s="108"/>
    </row>
    <row r="524" spans="2:12" ht="15.75" x14ac:dyDescent="0.25">
      <c r="B524" s="236"/>
      <c r="C524" s="234" t="s">
        <v>7</v>
      </c>
      <c r="D524" s="110" t="s">
        <v>3</v>
      </c>
      <c r="E524" s="8"/>
      <c r="F524" s="8"/>
      <c r="G524" s="7"/>
      <c r="H524" s="7"/>
      <c r="I524" s="7"/>
      <c r="J524" s="7"/>
      <c r="K524" s="108"/>
      <c r="L524" s="108"/>
    </row>
    <row r="525" spans="2:12" ht="15.75" x14ac:dyDescent="0.25">
      <c r="B525" s="236"/>
      <c r="C525" s="234" t="s">
        <v>7</v>
      </c>
      <c r="D525" s="110" t="s">
        <v>4</v>
      </c>
      <c r="E525" s="8"/>
      <c r="F525" s="8"/>
      <c r="G525" s="7"/>
      <c r="H525" s="7"/>
      <c r="I525" s="7"/>
      <c r="J525" s="7"/>
      <c r="K525" s="108"/>
      <c r="L525" s="108"/>
    </row>
    <row r="526" spans="2:12" ht="15.75" x14ac:dyDescent="0.25">
      <c r="B526" s="237"/>
      <c r="C526" s="234" t="s">
        <v>7</v>
      </c>
      <c r="D526" s="110" t="s">
        <v>5</v>
      </c>
      <c r="E526" s="8"/>
      <c r="F526" s="8"/>
      <c r="G526" s="7"/>
      <c r="H526" s="7"/>
      <c r="I526" s="7"/>
      <c r="J526" s="7"/>
      <c r="K526" s="108"/>
      <c r="L526" s="108"/>
    </row>
    <row r="527" spans="2:12" ht="15.75" x14ac:dyDescent="0.25">
      <c r="B527" s="235" t="s">
        <v>621</v>
      </c>
      <c r="C527" s="234" t="s">
        <v>7</v>
      </c>
      <c r="D527" s="30" t="s">
        <v>1</v>
      </c>
      <c r="E527" s="7">
        <v>306007.5</v>
      </c>
      <c r="F527" s="7">
        <v>0</v>
      </c>
      <c r="G527" s="7">
        <v>0</v>
      </c>
      <c r="H527" s="7">
        <v>0</v>
      </c>
      <c r="I527" s="7">
        <v>0</v>
      </c>
      <c r="J527" s="7">
        <v>0</v>
      </c>
      <c r="K527" s="108"/>
      <c r="L527" s="108"/>
    </row>
    <row r="528" spans="2:12" ht="15.75" x14ac:dyDescent="0.25">
      <c r="B528" s="236"/>
      <c r="C528" s="234" t="s">
        <v>7</v>
      </c>
      <c r="D528" s="110" t="s">
        <v>2</v>
      </c>
      <c r="E528" s="8">
        <v>306007.5</v>
      </c>
      <c r="F528" s="8"/>
      <c r="G528" s="7">
        <v>0</v>
      </c>
      <c r="H528" s="7">
        <v>0</v>
      </c>
      <c r="I528" s="7">
        <v>0</v>
      </c>
      <c r="J528" s="7">
        <v>0</v>
      </c>
      <c r="K528" s="108"/>
      <c r="L528" s="108"/>
    </row>
    <row r="529" spans="2:12" ht="15.75" x14ac:dyDescent="0.25">
      <c r="B529" s="236"/>
      <c r="C529" s="234" t="s">
        <v>7</v>
      </c>
      <c r="D529" s="110" t="s">
        <v>3</v>
      </c>
      <c r="E529" s="8"/>
      <c r="F529" s="8"/>
      <c r="G529" s="7">
        <v>0</v>
      </c>
      <c r="H529" s="7">
        <v>0</v>
      </c>
      <c r="I529" s="7">
        <v>0</v>
      </c>
      <c r="J529" s="7">
        <v>0</v>
      </c>
      <c r="K529" s="108"/>
      <c r="L529" s="108"/>
    </row>
    <row r="530" spans="2:12" ht="15.75" x14ac:dyDescent="0.25">
      <c r="B530" s="236"/>
      <c r="C530" s="234" t="s">
        <v>7</v>
      </c>
      <c r="D530" s="110" t="s">
        <v>4</v>
      </c>
      <c r="E530" s="8"/>
      <c r="F530" s="8"/>
      <c r="G530" s="7">
        <v>0</v>
      </c>
      <c r="H530" s="7">
        <v>0</v>
      </c>
      <c r="I530" s="7">
        <v>0</v>
      </c>
      <c r="J530" s="7">
        <v>0</v>
      </c>
      <c r="K530" s="108"/>
      <c r="L530" s="108"/>
    </row>
    <row r="531" spans="2:12" ht="15.75" x14ac:dyDescent="0.25">
      <c r="B531" s="237"/>
      <c r="C531" s="234" t="s">
        <v>7</v>
      </c>
      <c r="D531" s="110" t="s">
        <v>5</v>
      </c>
      <c r="E531" s="8"/>
      <c r="F531" s="8"/>
      <c r="G531" s="7">
        <v>0</v>
      </c>
      <c r="H531" s="7">
        <v>0</v>
      </c>
      <c r="I531" s="7">
        <v>0</v>
      </c>
      <c r="J531" s="7">
        <v>0</v>
      </c>
      <c r="K531" s="108"/>
      <c r="L531" s="108"/>
    </row>
    <row r="532" spans="2:12" ht="15.75" x14ac:dyDescent="0.25">
      <c r="B532" s="235" t="s">
        <v>622</v>
      </c>
      <c r="C532" s="234" t="s">
        <v>7</v>
      </c>
      <c r="D532" s="30" t="s">
        <v>1</v>
      </c>
      <c r="E532" s="8"/>
      <c r="F532" s="7">
        <v>590316.6</v>
      </c>
      <c r="G532" s="7">
        <v>0</v>
      </c>
      <c r="H532" s="7">
        <v>0</v>
      </c>
      <c r="I532" s="7">
        <v>0</v>
      </c>
      <c r="J532" s="7">
        <v>0</v>
      </c>
      <c r="K532" s="108"/>
      <c r="L532" s="108"/>
    </row>
    <row r="533" spans="2:12" ht="15.75" x14ac:dyDescent="0.25">
      <c r="B533" s="236"/>
      <c r="C533" s="234" t="s">
        <v>7</v>
      </c>
      <c r="D533" s="110" t="s">
        <v>2</v>
      </c>
      <c r="E533" s="8"/>
      <c r="F533" s="8">
        <v>590316.6</v>
      </c>
      <c r="G533" s="8">
        <v>0</v>
      </c>
      <c r="H533" s="8">
        <v>0</v>
      </c>
      <c r="I533" s="8">
        <v>0</v>
      </c>
      <c r="J533" s="8">
        <v>0</v>
      </c>
      <c r="K533" s="108"/>
      <c r="L533" s="108"/>
    </row>
    <row r="534" spans="2:12" ht="15.75" x14ac:dyDescent="0.25">
      <c r="B534" s="236"/>
      <c r="C534" s="234" t="s">
        <v>7</v>
      </c>
      <c r="D534" s="110" t="s">
        <v>3</v>
      </c>
      <c r="E534" s="8"/>
      <c r="F534" s="8"/>
      <c r="G534" s="7"/>
      <c r="H534" s="7"/>
      <c r="I534" s="7"/>
      <c r="J534" s="7"/>
      <c r="K534" s="108"/>
      <c r="L534" s="108"/>
    </row>
    <row r="535" spans="2:12" ht="15.75" x14ac:dyDescent="0.25">
      <c r="B535" s="236"/>
      <c r="C535" s="234" t="s">
        <v>7</v>
      </c>
      <c r="D535" s="110" t="s">
        <v>4</v>
      </c>
      <c r="E535" s="8"/>
      <c r="F535" s="8"/>
      <c r="G535" s="7"/>
      <c r="H535" s="7"/>
      <c r="I535" s="7"/>
      <c r="J535" s="7"/>
      <c r="K535" s="108"/>
      <c r="L535" s="108"/>
    </row>
    <row r="536" spans="2:12" ht="15.75" x14ac:dyDescent="0.25">
      <c r="B536" s="237"/>
      <c r="C536" s="234" t="s">
        <v>7</v>
      </c>
      <c r="D536" s="110" t="s">
        <v>5</v>
      </c>
      <c r="E536" s="8"/>
      <c r="F536" s="8"/>
      <c r="G536" s="7"/>
      <c r="H536" s="7"/>
      <c r="I536" s="7"/>
      <c r="J536" s="7"/>
      <c r="K536" s="108"/>
      <c r="L536" s="108"/>
    </row>
    <row r="537" spans="2:12" ht="15.75" x14ac:dyDescent="0.25">
      <c r="B537" s="235" t="s">
        <v>623</v>
      </c>
      <c r="C537" s="234" t="s">
        <v>7</v>
      </c>
      <c r="D537" s="30" t="s">
        <v>1</v>
      </c>
      <c r="E537" s="7">
        <v>14068</v>
      </c>
      <c r="F537" s="7">
        <v>0</v>
      </c>
      <c r="G537" s="7">
        <v>0</v>
      </c>
      <c r="H537" s="7">
        <v>0</v>
      </c>
      <c r="I537" s="7">
        <v>0</v>
      </c>
      <c r="J537" s="7">
        <v>0</v>
      </c>
      <c r="K537" s="108"/>
      <c r="L537" s="108"/>
    </row>
    <row r="538" spans="2:12" ht="15.75" x14ac:dyDescent="0.25">
      <c r="B538" s="236"/>
      <c r="C538" s="234" t="s">
        <v>7</v>
      </c>
      <c r="D538" s="110" t="s">
        <v>2</v>
      </c>
      <c r="E538" s="8">
        <v>14068</v>
      </c>
      <c r="F538" s="8"/>
      <c r="G538" s="7">
        <v>0</v>
      </c>
      <c r="H538" s="7">
        <v>0</v>
      </c>
      <c r="I538" s="7">
        <v>0</v>
      </c>
      <c r="J538" s="7">
        <v>0</v>
      </c>
      <c r="K538" s="108"/>
      <c r="L538" s="108"/>
    </row>
    <row r="539" spans="2:12" ht="15.75" x14ac:dyDescent="0.25">
      <c r="B539" s="236"/>
      <c r="C539" s="234" t="s">
        <v>7</v>
      </c>
      <c r="D539" s="110" t="s">
        <v>3</v>
      </c>
      <c r="E539" s="8"/>
      <c r="F539" s="8"/>
      <c r="G539" s="7">
        <v>0</v>
      </c>
      <c r="H539" s="7">
        <v>0</v>
      </c>
      <c r="I539" s="7">
        <v>0</v>
      </c>
      <c r="J539" s="7">
        <v>0</v>
      </c>
      <c r="K539" s="108"/>
      <c r="L539" s="108"/>
    </row>
    <row r="540" spans="2:12" ht="15.75" x14ac:dyDescent="0.25">
      <c r="B540" s="236"/>
      <c r="C540" s="234" t="s">
        <v>7</v>
      </c>
      <c r="D540" s="110" t="s">
        <v>4</v>
      </c>
      <c r="E540" s="8"/>
      <c r="F540" s="8"/>
      <c r="G540" s="7">
        <v>0</v>
      </c>
      <c r="H540" s="7">
        <v>0</v>
      </c>
      <c r="I540" s="7">
        <v>0</v>
      </c>
      <c r="J540" s="7">
        <v>0</v>
      </c>
      <c r="K540" s="108"/>
      <c r="L540" s="108"/>
    </row>
    <row r="541" spans="2:12" ht="15.75" x14ac:dyDescent="0.25">
      <c r="B541" s="237"/>
      <c r="C541" s="234" t="s">
        <v>7</v>
      </c>
      <c r="D541" s="110" t="s">
        <v>5</v>
      </c>
      <c r="E541" s="8"/>
      <c r="F541" s="8"/>
      <c r="G541" s="7">
        <v>0</v>
      </c>
      <c r="H541" s="7">
        <v>0</v>
      </c>
      <c r="I541" s="7">
        <v>0</v>
      </c>
      <c r="J541" s="7">
        <v>0</v>
      </c>
      <c r="K541" s="108"/>
      <c r="L541" s="108"/>
    </row>
    <row r="542" spans="2:12" ht="15.75" x14ac:dyDescent="0.25">
      <c r="B542" s="235" t="s">
        <v>624</v>
      </c>
      <c r="C542" s="234" t="s">
        <v>7</v>
      </c>
      <c r="D542" s="30" t="s">
        <v>1</v>
      </c>
      <c r="E542" s="7">
        <v>18343.099999999999</v>
      </c>
      <c r="F542" s="7">
        <v>0</v>
      </c>
      <c r="G542" s="7">
        <v>0</v>
      </c>
      <c r="H542" s="7">
        <v>0</v>
      </c>
      <c r="I542" s="7">
        <v>0</v>
      </c>
      <c r="J542" s="7">
        <v>0</v>
      </c>
      <c r="K542" s="108"/>
      <c r="L542" s="108"/>
    </row>
    <row r="543" spans="2:12" ht="15.75" x14ac:dyDescent="0.25">
      <c r="B543" s="236"/>
      <c r="C543" s="234" t="s">
        <v>7</v>
      </c>
      <c r="D543" s="110" t="s">
        <v>2</v>
      </c>
      <c r="E543" s="8">
        <v>18343.099999999999</v>
      </c>
      <c r="F543" s="8"/>
      <c r="G543" s="7">
        <v>0</v>
      </c>
      <c r="H543" s="7">
        <v>0</v>
      </c>
      <c r="I543" s="7">
        <v>0</v>
      </c>
      <c r="J543" s="7">
        <v>0</v>
      </c>
      <c r="K543" s="108"/>
      <c r="L543" s="108"/>
    </row>
    <row r="544" spans="2:12" ht="15.75" x14ac:dyDescent="0.25">
      <c r="B544" s="236"/>
      <c r="C544" s="234" t="s">
        <v>7</v>
      </c>
      <c r="D544" s="110" t="s">
        <v>3</v>
      </c>
      <c r="E544" s="8"/>
      <c r="F544" s="8"/>
      <c r="G544" s="7">
        <v>0</v>
      </c>
      <c r="H544" s="7">
        <v>0</v>
      </c>
      <c r="I544" s="7">
        <v>0</v>
      </c>
      <c r="J544" s="7">
        <v>0</v>
      </c>
      <c r="K544" s="108"/>
      <c r="L544" s="108"/>
    </row>
    <row r="545" spans="2:12" ht="15.75" x14ac:dyDescent="0.25">
      <c r="B545" s="236"/>
      <c r="C545" s="234" t="s">
        <v>7</v>
      </c>
      <c r="D545" s="110" t="s">
        <v>4</v>
      </c>
      <c r="E545" s="8"/>
      <c r="F545" s="8"/>
      <c r="G545" s="7">
        <v>0</v>
      </c>
      <c r="H545" s="7">
        <v>0</v>
      </c>
      <c r="I545" s="7">
        <v>0</v>
      </c>
      <c r="J545" s="7">
        <v>0</v>
      </c>
      <c r="K545" s="108"/>
      <c r="L545" s="108"/>
    </row>
    <row r="546" spans="2:12" ht="15.75" x14ac:dyDescent="0.25">
      <c r="B546" s="237"/>
      <c r="C546" s="234" t="s">
        <v>7</v>
      </c>
      <c r="D546" s="110" t="s">
        <v>5</v>
      </c>
      <c r="E546" s="8"/>
      <c r="F546" s="8"/>
      <c r="G546" s="7">
        <v>0</v>
      </c>
      <c r="H546" s="7">
        <v>0</v>
      </c>
      <c r="I546" s="7">
        <v>0</v>
      </c>
      <c r="J546" s="7">
        <v>0</v>
      </c>
      <c r="K546" s="108"/>
      <c r="L546" s="108"/>
    </row>
    <row r="547" spans="2:12" ht="15.75" x14ac:dyDescent="0.25">
      <c r="B547" s="233" t="s">
        <v>625</v>
      </c>
      <c r="C547" s="234" t="s">
        <v>7</v>
      </c>
      <c r="D547" s="30" t="s">
        <v>1</v>
      </c>
      <c r="E547" s="7">
        <v>68241.899999999994</v>
      </c>
      <c r="F547" s="7">
        <v>68494.899999999994</v>
      </c>
      <c r="G547" s="7">
        <v>55811.3</v>
      </c>
      <c r="H547" s="7">
        <v>55811.3</v>
      </c>
      <c r="I547" s="7">
        <v>55811.3</v>
      </c>
      <c r="J547" s="7">
        <v>55811.3</v>
      </c>
      <c r="K547" s="108"/>
      <c r="L547" s="108"/>
    </row>
    <row r="548" spans="2:12" ht="15.75" x14ac:dyDescent="0.25">
      <c r="B548" s="233" t="s">
        <v>63</v>
      </c>
      <c r="C548" s="234" t="s">
        <v>7</v>
      </c>
      <c r="D548" s="110" t="s">
        <v>2</v>
      </c>
      <c r="E548" s="8">
        <v>68241.899999999994</v>
      </c>
      <c r="F548" s="8">
        <v>68494.899999999994</v>
      </c>
      <c r="G548" s="8">
        <v>55811.3</v>
      </c>
      <c r="H548" s="8">
        <v>55811.3</v>
      </c>
      <c r="I548" s="8">
        <v>55811.3</v>
      </c>
      <c r="J548" s="8">
        <v>55811.3</v>
      </c>
      <c r="K548" s="108"/>
      <c r="L548" s="108"/>
    </row>
    <row r="549" spans="2:12" ht="15.75" x14ac:dyDescent="0.25">
      <c r="B549" s="233" t="s">
        <v>63</v>
      </c>
      <c r="C549" s="234" t="s">
        <v>7</v>
      </c>
      <c r="D549" s="110" t="s">
        <v>3</v>
      </c>
      <c r="E549" s="8"/>
      <c r="F549" s="8"/>
      <c r="G549" s="7">
        <v>0</v>
      </c>
      <c r="H549" s="7">
        <v>0</v>
      </c>
      <c r="I549" s="7">
        <v>0</v>
      </c>
      <c r="J549" s="7">
        <v>0</v>
      </c>
      <c r="K549" s="108"/>
      <c r="L549" s="108"/>
    </row>
    <row r="550" spans="2:12" ht="15.75" x14ac:dyDescent="0.25">
      <c r="B550" s="233" t="s">
        <v>63</v>
      </c>
      <c r="C550" s="234" t="s">
        <v>7</v>
      </c>
      <c r="D550" s="110" t="s">
        <v>4</v>
      </c>
      <c r="E550" s="8"/>
      <c r="F550" s="8"/>
      <c r="G550" s="7">
        <v>0</v>
      </c>
      <c r="H550" s="7">
        <v>0</v>
      </c>
      <c r="I550" s="7">
        <v>0</v>
      </c>
      <c r="J550" s="7">
        <v>0</v>
      </c>
      <c r="K550" s="108"/>
      <c r="L550" s="108"/>
    </row>
    <row r="551" spans="2:12" ht="15.75" x14ac:dyDescent="0.25">
      <c r="B551" s="233" t="s">
        <v>63</v>
      </c>
      <c r="C551" s="234" t="s">
        <v>7</v>
      </c>
      <c r="D551" s="110" t="s">
        <v>5</v>
      </c>
      <c r="E551" s="8"/>
      <c r="F551" s="8"/>
      <c r="G551" s="7">
        <v>0</v>
      </c>
      <c r="H551" s="7">
        <v>0</v>
      </c>
      <c r="I551" s="7">
        <v>0</v>
      </c>
      <c r="J551" s="7">
        <v>0</v>
      </c>
      <c r="K551" s="108"/>
      <c r="L551" s="108"/>
    </row>
    <row r="552" spans="2:12" ht="15.75" x14ac:dyDescent="0.25">
      <c r="B552" s="233" t="s">
        <v>626</v>
      </c>
      <c r="C552" s="234" t="s">
        <v>7</v>
      </c>
      <c r="D552" s="30" t="s">
        <v>1</v>
      </c>
      <c r="E552" s="7">
        <v>1230372.8</v>
      </c>
      <c r="F552" s="7">
        <v>485781.31</v>
      </c>
      <c r="G552" s="7">
        <v>203746.7</v>
      </c>
      <c r="H552" s="7">
        <v>215410.19999999998</v>
      </c>
      <c r="I552" s="7">
        <v>292121.3</v>
      </c>
      <c r="J552" s="7">
        <v>270234.59999999998</v>
      </c>
      <c r="K552" s="108"/>
      <c r="L552" s="108"/>
    </row>
    <row r="553" spans="2:12" ht="15.75" x14ac:dyDescent="0.25">
      <c r="B553" s="233" t="s">
        <v>64</v>
      </c>
      <c r="C553" s="234" t="s">
        <v>7</v>
      </c>
      <c r="D553" s="110" t="s">
        <v>2</v>
      </c>
      <c r="E553" s="8">
        <v>1230372.8</v>
      </c>
      <c r="F553" s="8">
        <v>485781.31</v>
      </c>
      <c r="G553" s="8">
        <v>203746.7</v>
      </c>
      <c r="H553" s="8">
        <v>215410.19999999998</v>
      </c>
      <c r="I553" s="8">
        <v>292121.3</v>
      </c>
      <c r="J553" s="8">
        <v>270234.59999999998</v>
      </c>
      <c r="K553" s="108"/>
      <c r="L553" s="108"/>
    </row>
    <row r="554" spans="2:12" ht="15.75" x14ac:dyDescent="0.25">
      <c r="B554" s="233" t="s">
        <v>64</v>
      </c>
      <c r="C554" s="234" t="s">
        <v>7</v>
      </c>
      <c r="D554" s="110" t="s">
        <v>3</v>
      </c>
      <c r="E554" s="8"/>
      <c r="F554" s="8"/>
      <c r="G554" s="7">
        <v>0</v>
      </c>
      <c r="H554" s="7">
        <v>0</v>
      </c>
      <c r="I554" s="7">
        <v>0</v>
      </c>
      <c r="J554" s="7">
        <v>0</v>
      </c>
      <c r="K554" s="108"/>
      <c r="L554" s="108"/>
    </row>
    <row r="555" spans="2:12" ht="15.75" x14ac:dyDescent="0.25">
      <c r="B555" s="233" t="s">
        <v>64</v>
      </c>
      <c r="C555" s="234" t="s">
        <v>7</v>
      </c>
      <c r="D555" s="110" t="s">
        <v>4</v>
      </c>
      <c r="E555" s="8"/>
      <c r="F555" s="8"/>
      <c r="G555" s="7">
        <v>0</v>
      </c>
      <c r="H555" s="7">
        <v>0</v>
      </c>
      <c r="I555" s="7">
        <v>0</v>
      </c>
      <c r="J555" s="7">
        <v>0</v>
      </c>
      <c r="K555" s="108"/>
      <c r="L555" s="108"/>
    </row>
    <row r="556" spans="2:12" ht="15.75" x14ac:dyDescent="0.25">
      <c r="B556" s="233" t="s">
        <v>64</v>
      </c>
      <c r="C556" s="234" t="s">
        <v>7</v>
      </c>
      <c r="D556" s="110" t="s">
        <v>5</v>
      </c>
      <c r="E556" s="8"/>
      <c r="F556" s="8"/>
      <c r="G556" s="7">
        <v>0</v>
      </c>
      <c r="H556" s="7">
        <v>0</v>
      </c>
      <c r="I556" s="7">
        <v>0</v>
      </c>
      <c r="J556" s="7">
        <v>0</v>
      </c>
      <c r="K556" s="108"/>
      <c r="L556" s="108"/>
    </row>
    <row r="557" spans="2:12" ht="15.75" x14ac:dyDescent="0.25">
      <c r="B557" s="233" t="s">
        <v>627</v>
      </c>
      <c r="C557" s="234" t="s">
        <v>7</v>
      </c>
      <c r="D557" s="30" t="s">
        <v>1</v>
      </c>
      <c r="E557" s="7">
        <v>752076.7</v>
      </c>
      <c r="F557" s="7">
        <v>514070.8</v>
      </c>
      <c r="G557" s="7">
        <v>250280.5</v>
      </c>
      <c r="H557" s="7">
        <v>699414.8</v>
      </c>
      <c r="I557" s="7">
        <v>72453.8</v>
      </c>
      <c r="J557" s="7">
        <v>83812.3</v>
      </c>
      <c r="K557" s="108"/>
      <c r="L557" s="108"/>
    </row>
    <row r="558" spans="2:12" ht="15.75" x14ac:dyDescent="0.25">
      <c r="B558" s="233" t="s">
        <v>65</v>
      </c>
      <c r="C558" s="234" t="s">
        <v>7</v>
      </c>
      <c r="D558" s="110" t="s">
        <v>2</v>
      </c>
      <c r="E558" s="8">
        <v>752076.7</v>
      </c>
      <c r="F558" s="8">
        <v>514070.8</v>
      </c>
      <c r="G558" s="8">
        <v>250280.5</v>
      </c>
      <c r="H558" s="8">
        <v>699414.8</v>
      </c>
      <c r="I558" s="8">
        <v>72453.8</v>
      </c>
      <c r="J558" s="8">
        <v>83812.3</v>
      </c>
      <c r="K558" s="108"/>
      <c r="L558" s="108"/>
    </row>
    <row r="559" spans="2:12" ht="15.75" x14ac:dyDescent="0.25">
      <c r="B559" s="233" t="s">
        <v>65</v>
      </c>
      <c r="C559" s="234" t="s">
        <v>7</v>
      </c>
      <c r="D559" s="110" t="s">
        <v>3</v>
      </c>
      <c r="E559" s="8"/>
      <c r="F559" s="8"/>
      <c r="G559" s="7">
        <v>0</v>
      </c>
      <c r="H559" s="7">
        <v>0</v>
      </c>
      <c r="I559" s="7">
        <v>0</v>
      </c>
      <c r="J559" s="7">
        <v>0</v>
      </c>
      <c r="K559" s="108"/>
      <c r="L559" s="108"/>
    </row>
    <row r="560" spans="2:12" ht="15.75" x14ac:dyDescent="0.25">
      <c r="B560" s="233" t="s">
        <v>65</v>
      </c>
      <c r="C560" s="234" t="s">
        <v>7</v>
      </c>
      <c r="D560" s="110" t="s">
        <v>4</v>
      </c>
      <c r="E560" s="8"/>
      <c r="F560" s="8"/>
      <c r="G560" s="7">
        <v>0</v>
      </c>
      <c r="H560" s="7">
        <v>0</v>
      </c>
      <c r="I560" s="7">
        <v>0</v>
      </c>
      <c r="J560" s="7">
        <v>0</v>
      </c>
      <c r="K560" s="108"/>
      <c r="L560" s="108"/>
    </row>
    <row r="561" spans="2:12" ht="15.75" x14ac:dyDescent="0.25">
      <c r="B561" s="233" t="s">
        <v>65</v>
      </c>
      <c r="C561" s="234" t="s">
        <v>7</v>
      </c>
      <c r="D561" s="110" t="s">
        <v>5</v>
      </c>
      <c r="E561" s="8"/>
      <c r="F561" s="8"/>
      <c r="G561" s="7">
        <v>0</v>
      </c>
      <c r="H561" s="7">
        <v>0</v>
      </c>
      <c r="I561" s="7">
        <v>0</v>
      </c>
      <c r="J561" s="7">
        <v>0</v>
      </c>
      <c r="K561" s="108"/>
      <c r="L561" s="108"/>
    </row>
    <row r="562" spans="2:12" ht="15.75" x14ac:dyDescent="0.25">
      <c r="B562" s="233" t="s">
        <v>628</v>
      </c>
      <c r="C562" s="234" t="s">
        <v>7</v>
      </c>
      <c r="D562" s="30" t="s">
        <v>1</v>
      </c>
      <c r="E562" s="7">
        <v>9278.6</v>
      </c>
      <c r="F562" s="7">
        <v>7004.15</v>
      </c>
      <c r="G562" s="7">
        <v>4386.3</v>
      </c>
      <c r="H562" s="7">
        <v>4386.3</v>
      </c>
      <c r="I562" s="7">
        <v>4386.3</v>
      </c>
      <c r="J562" s="7">
        <v>4386.3</v>
      </c>
      <c r="K562" s="108"/>
      <c r="L562" s="108"/>
    </row>
    <row r="563" spans="2:12" ht="15.75" x14ac:dyDescent="0.25">
      <c r="B563" s="233" t="s">
        <v>66</v>
      </c>
      <c r="C563" s="234" t="s">
        <v>7</v>
      </c>
      <c r="D563" s="110" t="s">
        <v>2</v>
      </c>
      <c r="E563" s="8">
        <v>9278.6</v>
      </c>
      <c r="F563" s="8">
        <v>7004.15</v>
      </c>
      <c r="G563" s="8">
        <v>4386.3</v>
      </c>
      <c r="H563" s="8">
        <v>4386.3</v>
      </c>
      <c r="I563" s="8">
        <v>4386.3</v>
      </c>
      <c r="J563" s="8">
        <v>4386.3</v>
      </c>
      <c r="K563" s="108"/>
      <c r="L563" s="108"/>
    </row>
    <row r="564" spans="2:12" ht="15.75" x14ac:dyDescent="0.25">
      <c r="B564" s="233" t="s">
        <v>66</v>
      </c>
      <c r="C564" s="234" t="s">
        <v>7</v>
      </c>
      <c r="D564" s="110" t="s">
        <v>3</v>
      </c>
      <c r="E564" s="8"/>
      <c r="F564" s="8"/>
      <c r="G564" s="7">
        <v>0</v>
      </c>
      <c r="H564" s="7">
        <v>0</v>
      </c>
      <c r="I564" s="7">
        <v>0</v>
      </c>
      <c r="J564" s="7">
        <v>0</v>
      </c>
      <c r="K564" s="108"/>
      <c r="L564" s="108"/>
    </row>
    <row r="565" spans="2:12" ht="15.75" x14ac:dyDescent="0.25">
      <c r="B565" s="233" t="s">
        <v>66</v>
      </c>
      <c r="C565" s="234" t="s">
        <v>7</v>
      </c>
      <c r="D565" s="110" t="s">
        <v>4</v>
      </c>
      <c r="E565" s="8"/>
      <c r="F565" s="8"/>
      <c r="G565" s="7">
        <v>0</v>
      </c>
      <c r="H565" s="7">
        <v>0</v>
      </c>
      <c r="I565" s="7">
        <v>0</v>
      </c>
      <c r="J565" s="7">
        <v>0</v>
      </c>
      <c r="K565" s="108"/>
      <c r="L565" s="108"/>
    </row>
    <row r="566" spans="2:12" ht="15.75" x14ac:dyDescent="0.25">
      <c r="B566" s="233" t="s">
        <v>66</v>
      </c>
      <c r="C566" s="234" t="s">
        <v>7</v>
      </c>
      <c r="D566" s="110" t="s">
        <v>5</v>
      </c>
      <c r="E566" s="8"/>
      <c r="F566" s="8"/>
      <c r="G566" s="7">
        <v>0</v>
      </c>
      <c r="H566" s="7">
        <v>0</v>
      </c>
      <c r="I566" s="7">
        <v>0</v>
      </c>
      <c r="J566" s="7">
        <v>0</v>
      </c>
      <c r="K566" s="108"/>
      <c r="L566" s="108"/>
    </row>
    <row r="567" spans="2:12" ht="15.75" x14ac:dyDescent="0.25">
      <c r="B567" s="233" t="s">
        <v>629</v>
      </c>
      <c r="C567" s="234" t="s">
        <v>7</v>
      </c>
      <c r="D567" s="30" t="s">
        <v>1</v>
      </c>
      <c r="E567" s="7">
        <v>89785.4</v>
      </c>
      <c r="F567" s="7">
        <v>88694.8</v>
      </c>
      <c r="G567" s="7">
        <v>78755.100000000006</v>
      </c>
      <c r="H567" s="7">
        <v>74122.100000000006</v>
      </c>
      <c r="I567" s="7">
        <v>69489.7</v>
      </c>
      <c r="J567" s="7">
        <v>69489.7</v>
      </c>
      <c r="K567" s="108"/>
      <c r="L567" s="108"/>
    </row>
    <row r="568" spans="2:12" ht="15.75" x14ac:dyDescent="0.25">
      <c r="B568" s="233" t="s">
        <v>67</v>
      </c>
      <c r="C568" s="234" t="s">
        <v>7</v>
      </c>
      <c r="D568" s="110" t="s">
        <v>2</v>
      </c>
      <c r="E568" s="8">
        <v>89785.4</v>
      </c>
      <c r="F568" s="8">
        <v>88694.8</v>
      </c>
      <c r="G568" s="8">
        <v>78755.100000000006</v>
      </c>
      <c r="H568" s="8">
        <v>74122.100000000006</v>
      </c>
      <c r="I568" s="8">
        <v>69489.7</v>
      </c>
      <c r="J568" s="8">
        <v>69489.7</v>
      </c>
      <c r="K568" s="108"/>
      <c r="L568" s="108"/>
    </row>
    <row r="569" spans="2:12" ht="15.75" x14ac:dyDescent="0.25">
      <c r="B569" s="233" t="s">
        <v>67</v>
      </c>
      <c r="C569" s="234" t="s">
        <v>7</v>
      </c>
      <c r="D569" s="110" t="s">
        <v>3</v>
      </c>
      <c r="E569" s="8"/>
      <c r="F569" s="8"/>
      <c r="G569" s="7">
        <v>0</v>
      </c>
      <c r="H569" s="7">
        <v>0</v>
      </c>
      <c r="I569" s="7">
        <v>0</v>
      </c>
      <c r="J569" s="7">
        <v>0</v>
      </c>
      <c r="K569" s="108"/>
      <c r="L569" s="108"/>
    </row>
    <row r="570" spans="2:12" ht="15.75" x14ac:dyDescent="0.25">
      <c r="B570" s="233" t="s">
        <v>67</v>
      </c>
      <c r="C570" s="234" t="s">
        <v>7</v>
      </c>
      <c r="D570" s="110" t="s">
        <v>4</v>
      </c>
      <c r="E570" s="8"/>
      <c r="F570" s="8"/>
      <c r="G570" s="7">
        <v>0</v>
      </c>
      <c r="H570" s="7">
        <v>0</v>
      </c>
      <c r="I570" s="7">
        <v>0</v>
      </c>
      <c r="J570" s="7">
        <v>0</v>
      </c>
      <c r="K570" s="108"/>
      <c r="L570" s="108"/>
    </row>
    <row r="571" spans="2:12" ht="15.75" x14ac:dyDescent="0.25">
      <c r="B571" s="233" t="s">
        <v>67</v>
      </c>
      <c r="C571" s="234" t="s">
        <v>7</v>
      </c>
      <c r="D571" s="110" t="s">
        <v>5</v>
      </c>
      <c r="E571" s="8"/>
      <c r="F571" s="8"/>
      <c r="G571" s="7">
        <v>0</v>
      </c>
      <c r="H571" s="7">
        <v>0</v>
      </c>
      <c r="I571" s="7">
        <v>0</v>
      </c>
      <c r="J571" s="7">
        <v>0</v>
      </c>
      <c r="K571" s="108"/>
      <c r="L571" s="108"/>
    </row>
    <row r="572" spans="2:12" ht="15.75" x14ac:dyDescent="0.25">
      <c r="B572" s="233" t="s">
        <v>630</v>
      </c>
      <c r="C572" s="234" t="s">
        <v>7</v>
      </c>
      <c r="D572" s="30" t="s">
        <v>1</v>
      </c>
      <c r="E572" s="7">
        <v>3710.8</v>
      </c>
      <c r="F572" s="7">
        <v>2434.6</v>
      </c>
      <c r="G572" s="7">
        <v>2312.9</v>
      </c>
      <c r="H572" s="7">
        <v>2320.1</v>
      </c>
      <c r="I572" s="7">
        <v>2311.5</v>
      </c>
      <c r="J572" s="7">
        <v>2311.5</v>
      </c>
      <c r="K572" s="108"/>
      <c r="L572" s="108"/>
    </row>
    <row r="573" spans="2:12" ht="15.75" x14ac:dyDescent="0.25">
      <c r="B573" s="233" t="s">
        <v>68</v>
      </c>
      <c r="C573" s="234" t="s">
        <v>7</v>
      </c>
      <c r="D573" s="110" t="s">
        <v>2</v>
      </c>
      <c r="E573" s="8"/>
      <c r="F573" s="8">
        <v>662</v>
      </c>
      <c r="G573" s="8">
        <v>301.2</v>
      </c>
      <c r="H573" s="8">
        <v>301.2</v>
      </c>
      <c r="I573" s="8">
        <v>301.2</v>
      </c>
      <c r="J573" s="8">
        <v>301.2</v>
      </c>
      <c r="K573" s="108"/>
      <c r="L573" s="108"/>
    </row>
    <row r="574" spans="2:12" ht="15.75" x14ac:dyDescent="0.25">
      <c r="B574" s="233" t="s">
        <v>68</v>
      </c>
      <c r="C574" s="234" t="s">
        <v>7</v>
      </c>
      <c r="D574" s="110" t="s">
        <v>3</v>
      </c>
      <c r="E574" s="8">
        <v>3710.8</v>
      </c>
      <c r="F574" s="8">
        <v>1772.6</v>
      </c>
      <c r="G574" s="8">
        <v>2011.7</v>
      </c>
      <c r="H574" s="8">
        <v>2018.9</v>
      </c>
      <c r="I574" s="8">
        <v>2010.3</v>
      </c>
      <c r="J574" s="8">
        <v>2010.3</v>
      </c>
      <c r="K574" s="108"/>
      <c r="L574" s="108"/>
    </row>
    <row r="575" spans="2:12" ht="15.75" x14ac:dyDescent="0.25">
      <c r="B575" s="233" t="s">
        <v>68</v>
      </c>
      <c r="C575" s="234" t="s">
        <v>7</v>
      </c>
      <c r="D575" s="110" t="s">
        <v>4</v>
      </c>
      <c r="E575" s="8"/>
      <c r="F575" s="8"/>
      <c r="G575" s="7">
        <v>0</v>
      </c>
      <c r="H575" s="7">
        <v>0</v>
      </c>
      <c r="I575" s="7">
        <v>0</v>
      </c>
      <c r="J575" s="7">
        <v>0</v>
      </c>
      <c r="K575" s="108"/>
      <c r="L575" s="108"/>
    </row>
    <row r="576" spans="2:12" ht="15.75" x14ac:dyDescent="0.25">
      <c r="B576" s="233" t="s">
        <v>68</v>
      </c>
      <c r="C576" s="234" t="s">
        <v>7</v>
      </c>
      <c r="D576" s="110" t="s">
        <v>5</v>
      </c>
      <c r="E576" s="8"/>
      <c r="F576" s="8"/>
      <c r="G576" s="7">
        <v>0</v>
      </c>
      <c r="H576" s="7">
        <v>0</v>
      </c>
      <c r="I576" s="7">
        <v>0</v>
      </c>
      <c r="J576" s="7">
        <v>0</v>
      </c>
      <c r="K576" s="108"/>
      <c r="L576" s="108"/>
    </row>
    <row r="577" spans="2:12" ht="15.75" x14ac:dyDescent="0.25">
      <c r="B577" s="233" t="s">
        <v>631</v>
      </c>
      <c r="C577" s="234" t="s">
        <v>7</v>
      </c>
      <c r="D577" s="30" t="s">
        <v>1</v>
      </c>
      <c r="E577" s="7">
        <v>165789.6</v>
      </c>
      <c r="F577" s="7">
        <v>158329.70000000001</v>
      </c>
      <c r="G577" s="7">
        <v>166205.79999999999</v>
      </c>
      <c r="H577" s="7">
        <v>166205.79999999999</v>
      </c>
      <c r="I577" s="7">
        <v>166205.79999999999</v>
      </c>
      <c r="J577" s="7">
        <v>166205.79999999999</v>
      </c>
      <c r="K577" s="108"/>
      <c r="L577" s="108"/>
    </row>
    <row r="578" spans="2:12" ht="15.75" x14ac:dyDescent="0.25">
      <c r="B578" s="233" t="s">
        <v>69</v>
      </c>
      <c r="C578" s="234" t="s">
        <v>7</v>
      </c>
      <c r="D578" s="110" t="s">
        <v>2</v>
      </c>
      <c r="E578" s="8">
        <v>165789.6</v>
      </c>
      <c r="F578" s="8">
        <v>158329.70000000001</v>
      </c>
      <c r="G578" s="8">
        <v>166205.79999999999</v>
      </c>
      <c r="H578" s="8">
        <v>166205.79999999999</v>
      </c>
      <c r="I578" s="8">
        <v>166205.79999999999</v>
      </c>
      <c r="J578" s="8">
        <v>166205.79999999999</v>
      </c>
      <c r="K578" s="108"/>
      <c r="L578" s="108"/>
    </row>
    <row r="579" spans="2:12" ht="15.75" x14ac:dyDescent="0.25">
      <c r="B579" s="233" t="s">
        <v>69</v>
      </c>
      <c r="C579" s="234" t="s">
        <v>7</v>
      </c>
      <c r="D579" s="110" t="s">
        <v>3</v>
      </c>
      <c r="E579" s="8"/>
      <c r="F579" s="8"/>
      <c r="G579" s="7">
        <v>0</v>
      </c>
      <c r="H579" s="7">
        <v>0</v>
      </c>
      <c r="I579" s="7">
        <v>0</v>
      </c>
      <c r="J579" s="7">
        <v>0</v>
      </c>
      <c r="K579" s="108"/>
      <c r="L579" s="108"/>
    </row>
    <row r="580" spans="2:12" ht="15.75" x14ac:dyDescent="0.25">
      <c r="B580" s="233" t="s">
        <v>69</v>
      </c>
      <c r="C580" s="234" t="s">
        <v>7</v>
      </c>
      <c r="D580" s="110" t="s">
        <v>4</v>
      </c>
      <c r="E580" s="8"/>
      <c r="F580" s="8"/>
      <c r="G580" s="7">
        <v>0</v>
      </c>
      <c r="H580" s="7">
        <v>0</v>
      </c>
      <c r="I580" s="7">
        <v>0</v>
      </c>
      <c r="J580" s="7">
        <v>0</v>
      </c>
      <c r="K580" s="108"/>
      <c r="L580" s="108"/>
    </row>
    <row r="581" spans="2:12" ht="15.75" x14ac:dyDescent="0.25">
      <c r="B581" s="233" t="s">
        <v>69</v>
      </c>
      <c r="C581" s="234" t="s">
        <v>7</v>
      </c>
      <c r="D581" s="110" t="s">
        <v>5</v>
      </c>
      <c r="E581" s="8"/>
      <c r="F581" s="8"/>
      <c r="G581" s="7">
        <v>0</v>
      </c>
      <c r="H581" s="7">
        <v>0</v>
      </c>
      <c r="I581" s="7">
        <v>0</v>
      </c>
      <c r="J581" s="7">
        <v>0</v>
      </c>
      <c r="K581" s="108"/>
      <c r="L581" s="108"/>
    </row>
    <row r="582" spans="2:12" ht="15.75" x14ac:dyDescent="0.25">
      <c r="B582" s="233" t="s">
        <v>632</v>
      </c>
      <c r="C582" s="234" t="s">
        <v>7</v>
      </c>
      <c r="D582" s="30" t="s">
        <v>1</v>
      </c>
      <c r="E582" s="7">
        <v>650</v>
      </c>
      <c r="F582" s="7">
        <v>391.5</v>
      </c>
      <c r="G582" s="7">
        <v>2457.5</v>
      </c>
      <c r="H582" s="7">
        <v>2457.5</v>
      </c>
      <c r="I582" s="7">
        <v>2457.5</v>
      </c>
      <c r="J582" s="7">
        <v>2457.5</v>
      </c>
      <c r="K582" s="108"/>
      <c r="L582" s="108"/>
    </row>
    <row r="583" spans="2:12" ht="15.75" x14ac:dyDescent="0.25">
      <c r="B583" s="233" t="s">
        <v>70</v>
      </c>
      <c r="C583" s="234" t="s">
        <v>7</v>
      </c>
      <c r="D583" s="110" t="s">
        <v>2</v>
      </c>
      <c r="E583" s="8">
        <v>650</v>
      </c>
      <c r="F583" s="8">
        <v>391.5</v>
      </c>
      <c r="G583" s="8">
        <v>2457.5</v>
      </c>
      <c r="H583" s="8">
        <v>2457.5</v>
      </c>
      <c r="I583" s="8">
        <v>2457.5</v>
      </c>
      <c r="J583" s="8">
        <v>2457.5</v>
      </c>
      <c r="K583" s="108"/>
      <c r="L583" s="108"/>
    </row>
    <row r="584" spans="2:12" ht="15.75" x14ac:dyDescent="0.25">
      <c r="B584" s="233" t="s">
        <v>70</v>
      </c>
      <c r="C584" s="234" t="s">
        <v>7</v>
      </c>
      <c r="D584" s="110" t="s">
        <v>3</v>
      </c>
      <c r="E584" s="8"/>
      <c r="F584" s="8"/>
      <c r="G584" s="7">
        <v>0</v>
      </c>
      <c r="H584" s="7">
        <v>0</v>
      </c>
      <c r="I584" s="7">
        <v>0</v>
      </c>
      <c r="J584" s="7">
        <v>0</v>
      </c>
      <c r="K584" s="108"/>
      <c r="L584" s="108"/>
    </row>
    <row r="585" spans="2:12" ht="15.75" x14ac:dyDescent="0.25">
      <c r="B585" s="233" t="s">
        <v>70</v>
      </c>
      <c r="C585" s="234" t="s">
        <v>7</v>
      </c>
      <c r="D585" s="110" t="s">
        <v>4</v>
      </c>
      <c r="E585" s="8"/>
      <c r="F585" s="8"/>
      <c r="G585" s="7">
        <v>0</v>
      </c>
      <c r="H585" s="7">
        <v>0</v>
      </c>
      <c r="I585" s="7">
        <v>0</v>
      </c>
      <c r="J585" s="7">
        <v>0</v>
      </c>
      <c r="K585" s="108"/>
      <c r="L585" s="108"/>
    </row>
    <row r="586" spans="2:12" ht="15.75" x14ac:dyDescent="0.25">
      <c r="B586" s="233" t="s">
        <v>70</v>
      </c>
      <c r="C586" s="234" t="s">
        <v>7</v>
      </c>
      <c r="D586" s="110" t="s">
        <v>5</v>
      </c>
      <c r="E586" s="8"/>
      <c r="F586" s="8"/>
      <c r="G586" s="7">
        <v>0</v>
      </c>
      <c r="H586" s="7">
        <v>0</v>
      </c>
      <c r="I586" s="7">
        <v>0</v>
      </c>
      <c r="J586" s="7">
        <v>0</v>
      </c>
      <c r="K586" s="108"/>
      <c r="L586" s="108"/>
    </row>
    <row r="587" spans="2:12" ht="15.75" x14ac:dyDescent="0.25">
      <c r="B587" s="233" t="s">
        <v>633</v>
      </c>
      <c r="C587" s="234" t="s">
        <v>7</v>
      </c>
      <c r="D587" s="30" t="s">
        <v>1</v>
      </c>
      <c r="E587" s="7">
        <v>143.4</v>
      </c>
      <c r="F587" s="7">
        <v>0</v>
      </c>
      <c r="G587" s="7">
        <v>255</v>
      </c>
      <c r="H587" s="7">
        <v>255</v>
      </c>
      <c r="I587" s="7">
        <v>255</v>
      </c>
      <c r="J587" s="7">
        <v>255</v>
      </c>
      <c r="K587" s="108"/>
      <c r="L587" s="108"/>
    </row>
    <row r="588" spans="2:12" ht="15.75" x14ac:dyDescent="0.25">
      <c r="B588" s="233"/>
      <c r="C588" s="234" t="s">
        <v>7</v>
      </c>
      <c r="D588" s="110" t="s">
        <v>2</v>
      </c>
      <c r="E588" s="8">
        <v>143.4</v>
      </c>
      <c r="F588" s="8">
        <v>0</v>
      </c>
      <c r="G588" s="8">
        <v>255</v>
      </c>
      <c r="H588" s="8">
        <v>255</v>
      </c>
      <c r="I588" s="8">
        <v>255</v>
      </c>
      <c r="J588" s="8">
        <v>255</v>
      </c>
      <c r="K588" s="108"/>
      <c r="L588" s="108"/>
    </row>
    <row r="589" spans="2:12" ht="15.75" x14ac:dyDescent="0.25">
      <c r="B589" s="233"/>
      <c r="C589" s="234" t="s">
        <v>7</v>
      </c>
      <c r="D589" s="110" t="s">
        <v>3</v>
      </c>
      <c r="E589" s="8"/>
      <c r="F589" s="8"/>
      <c r="G589" s="7"/>
      <c r="H589" s="7"/>
      <c r="I589" s="7"/>
      <c r="J589" s="7"/>
      <c r="K589" s="108"/>
      <c r="L589" s="108"/>
    </row>
    <row r="590" spans="2:12" ht="15.75" x14ac:dyDescent="0.25">
      <c r="B590" s="233"/>
      <c r="C590" s="234" t="s">
        <v>7</v>
      </c>
      <c r="D590" s="110" t="s">
        <v>4</v>
      </c>
      <c r="E590" s="8"/>
      <c r="F590" s="8"/>
      <c r="G590" s="7"/>
      <c r="H590" s="7"/>
      <c r="I590" s="7"/>
      <c r="J590" s="7"/>
      <c r="K590" s="108"/>
      <c r="L590" s="108"/>
    </row>
    <row r="591" spans="2:12" ht="15.75" x14ac:dyDescent="0.25">
      <c r="B591" s="233"/>
      <c r="C591" s="234" t="s">
        <v>7</v>
      </c>
      <c r="D591" s="110" t="s">
        <v>5</v>
      </c>
      <c r="E591" s="8"/>
      <c r="F591" s="8"/>
      <c r="G591" s="7"/>
      <c r="H591" s="7"/>
      <c r="I591" s="7"/>
      <c r="J591" s="7"/>
      <c r="K591" s="108"/>
      <c r="L591" s="108"/>
    </row>
    <row r="592" spans="2:12" ht="15.75" x14ac:dyDescent="0.25">
      <c r="B592" s="235" t="s">
        <v>634</v>
      </c>
      <c r="C592" s="234" t="s">
        <v>7</v>
      </c>
      <c r="D592" s="30" t="s">
        <v>1</v>
      </c>
      <c r="E592" s="7">
        <v>5208</v>
      </c>
      <c r="F592" s="7">
        <v>0</v>
      </c>
      <c r="G592" s="7"/>
      <c r="H592" s="7"/>
      <c r="I592" s="7"/>
      <c r="J592" s="7"/>
      <c r="K592" s="108"/>
      <c r="L592" s="108"/>
    </row>
    <row r="593" spans="2:12" ht="15.75" x14ac:dyDescent="0.25">
      <c r="B593" s="236"/>
      <c r="C593" s="234" t="s">
        <v>7</v>
      </c>
      <c r="D593" s="110" t="s">
        <v>2</v>
      </c>
      <c r="E593" s="10">
        <v>5208</v>
      </c>
      <c r="F593" s="10"/>
      <c r="G593" s="7"/>
      <c r="H593" s="7"/>
      <c r="I593" s="7"/>
      <c r="J593" s="7"/>
      <c r="K593" s="108"/>
      <c r="L593" s="108"/>
    </row>
    <row r="594" spans="2:12" ht="15.75" x14ac:dyDescent="0.25">
      <c r="B594" s="236"/>
      <c r="C594" s="234" t="s">
        <v>7</v>
      </c>
      <c r="D594" s="110" t="s">
        <v>3</v>
      </c>
      <c r="E594" s="10"/>
      <c r="F594" s="10"/>
      <c r="G594" s="7"/>
      <c r="H594" s="7"/>
      <c r="I594" s="7"/>
      <c r="J594" s="7"/>
      <c r="K594" s="108"/>
      <c r="L594" s="108"/>
    </row>
    <row r="595" spans="2:12" ht="15.75" x14ac:dyDescent="0.25">
      <c r="B595" s="236"/>
      <c r="C595" s="234" t="s">
        <v>7</v>
      </c>
      <c r="D595" s="110" t="s">
        <v>4</v>
      </c>
      <c r="E595" s="10"/>
      <c r="F595" s="8"/>
      <c r="G595" s="7"/>
      <c r="H595" s="7"/>
      <c r="I595" s="7"/>
      <c r="J595" s="7"/>
      <c r="K595" s="108"/>
      <c r="L595" s="108"/>
    </row>
    <row r="596" spans="2:12" ht="15.75" x14ac:dyDescent="0.25">
      <c r="B596" s="237"/>
      <c r="C596" s="234" t="s">
        <v>7</v>
      </c>
      <c r="D596" s="110" t="s">
        <v>5</v>
      </c>
      <c r="E596" s="10"/>
      <c r="F596" s="8"/>
      <c r="G596" s="7"/>
      <c r="H596" s="7"/>
      <c r="I596" s="7"/>
      <c r="J596" s="7"/>
      <c r="K596" s="108"/>
      <c r="L596" s="108"/>
    </row>
    <row r="597" spans="2:12" ht="15.75" x14ac:dyDescent="0.25">
      <c r="B597" s="235" t="s">
        <v>635</v>
      </c>
      <c r="C597" s="234" t="s">
        <v>7</v>
      </c>
      <c r="D597" s="30" t="s">
        <v>1</v>
      </c>
      <c r="E597" s="9">
        <v>4779.3999999999996</v>
      </c>
      <c r="F597" s="9">
        <v>0</v>
      </c>
      <c r="G597" s="9"/>
      <c r="H597" s="9"/>
      <c r="I597" s="9"/>
      <c r="J597" s="9"/>
      <c r="K597" s="108"/>
      <c r="L597" s="108"/>
    </row>
    <row r="598" spans="2:12" ht="15.75" x14ac:dyDescent="0.25">
      <c r="B598" s="236"/>
      <c r="C598" s="234" t="s">
        <v>7</v>
      </c>
      <c r="D598" s="110" t="s">
        <v>2</v>
      </c>
      <c r="E598" s="10">
        <v>4779.3999999999996</v>
      </c>
      <c r="F598" s="10"/>
      <c r="G598" s="7"/>
      <c r="H598" s="7"/>
      <c r="I598" s="7"/>
      <c r="J598" s="7"/>
      <c r="K598" s="108"/>
      <c r="L598" s="108"/>
    </row>
    <row r="599" spans="2:12" ht="15.75" x14ac:dyDescent="0.25">
      <c r="B599" s="236"/>
      <c r="C599" s="234" t="s">
        <v>7</v>
      </c>
      <c r="D599" s="110" t="s">
        <v>3</v>
      </c>
      <c r="E599" s="10"/>
      <c r="F599" s="10"/>
      <c r="G599" s="7"/>
      <c r="H599" s="7"/>
      <c r="I599" s="7"/>
      <c r="J599" s="7"/>
      <c r="K599" s="108"/>
      <c r="L599" s="108"/>
    </row>
    <row r="600" spans="2:12" ht="15.75" x14ac:dyDescent="0.25">
      <c r="B600" s="236"/>
      <c r="C600" s="234" t="s">
        <v>7</v>
      </c>
      <c r="D600" s="110" t="s">
        <v>4</v>
      </c>
      <c r="E600" s="8"/>
      <c r="F600" s="8"/>
      <c r="G600" s="7"/>
      <c r="H600" s="7"/>
      <c r="I600" s="7"/>
      <c r="J600" s="7"/>
      <c r="K600" s="108"/>
      <c r="L600" s="108"/>
    </row>
    <row r="601" spans="2:12" ht="15.75" x14ac:dyDescent="0.25">
      <c r="B601" s="237"/>
      <c r="C601" s="234" t="s">
        <v>7</v>
      </c>
      <c r="D601" s="110" t="s">
        <v>5</v>
      </c>
      <c r="E601" s="8"/>
      <c r="F601" s="8"/>
      <c r="G601" s="7"/>
      <c r="H601" s="7"/>
      <c r="I601" s="7"/>
      <c r="J601" s="7"/>
      <c r="K601" s="108"/>
      <c r="L601" s="108"/>
    </row>
    <row r="602" spans="2:12" ht="15.75" x14ac:dyDescent="0.25">
      <c r="B602" s="235" t="s">
        <v>479</v>
      </c>
      <c r="C602" s="234" t="s">
        <v>7</v>
      </c>
      <c r="D602" s="30" t="s">
        <v>1</v>
      </c>
      <c r="E602" s="8"/>
      <c r="F602" s="7">
        <v>24119.8</v>
      </c>
      <c r="G602" s="7">
        <v>0</v>
      </c>
      <c r="H602" s="7">
        <v>0</v>
      </c>
      <c r="I602" s="7">
        <v>0</v>
      </c>
      <c r="J602" s="7">
        <v>0</v>
      </c>
      <c r="K602" s="108"/>
      <c r="L602" s="108"/>
    </row>
    <row r="603" spans="2:12" ht="15.75" x14ac:dyDescent="0.25">
      <c r="B603" s="236"/>
      <c r="C603" s="234" t="s">
        <v>7</v>
      </c>
      <c r="D603" s="110" t="s">
        <v>2</v>
      </c>
      <c r="E603" s="8"/>
      <c r="F603" s="8"/>
      <c r="G603" s="8"/>
      <c r="H603" s="8"/>
      <c r="I603" s="8"/>
      <c r="J603" s="8"/>
      <c r="K603" s="108"/>
      <c r="L603" s="108"/>
    </row>
    <row r="604" spans="2:12" ht="15.75" x14ac:dyDescent="0.25">
      <c r="B604" s="236"/>
      <c r="C604" s="234" t="s">
        <v>7</v>
      </c>
      <c r="D604" s="110" t="s">
        <v>3</v>
      </c>
      <c r="E604" s="8"/>
      <c r="F604" s="8">
        <v>24119.8</v>
      </c>
      <c r="G604" s="8">
        <v>0</v>
      </c>
      <c r="H604" s="8">
        <v>0</v>
      </c>
      <c r="I604" s="8">
        <v>0</v>
      </c>
      <c r="J604" s="8">
        <v>0</v>
      </c>
      <c r="K604" s="108"/>
      <c r="L604" s="108"/>
    </row>
    <row r="605" spans="2:12" ht="15.75" x14ac:dyDescent="0.25">
      <c r="B605" s="236"/>
      <c r="C605" s="234" t="s">
        <v>7</v>
      </c>
      <c r="D605" s="110" t="s">
        <v>4</v>
      </c>
      <c r="E605" s="8"/>
      <c r="F605" s="8"/>
      <c r="G605" s="7"/>
      <c r="H605" s="7"/>
      <c r="I605" s="7"/>
      <c r="J605" s="7"/>
      <c r="K605" s="108"/>
      <c r="L605" s="108"/>
    </row>
    <row r="606" spans="2:12" ht="15.75" x14ac:dyDescent="0.25">
      <c r="B606" s="237"/>
      <c r="C606" s="234" t="s">
        <v>7</v>
      </c>
      <c r="D606" s="110" t="s">
        <v>5</v>
      </c>
      <c r="E606" s="8"/>
      <c r="F606" s="8"/>
      <c r="G606" s="7"/>
      <c r="H606" s="7"/>
      <c r="I606" s="7"/>
      <c r="J606" s="7"/>
      <c r="K606" s="108"/>
      <c r="L606" s="108"/>
    </row>
    <row r="607" spans="2:12" ht="15.75" x14ac:dyDescent="0.25">
      <c r="B607" s="235" t="s">
        <v>636</v>
      </c>
      <c r="C607" s="234" t="s">
        <v>7</v>
      </c>
      <c r="D607" s="30" t="s">
        <v>1</v>
      </c>
      <c r="E607" s="8"/>
      <c r="F607" s="7">
        <v>97023.8</v>
      </c>
      <c r="G607" s="7">
        <v>0</v>
      </c>
      <c r="H607" s="7">
        <v>0</v>
      </c>
      <c r="I607" s="7">
        <v>0</v>
      </c>
      <c r="J607" s="7">
        <v>0</v>
      </c>
      <c r="K607" s="108"/>
      <c r="L607" s="108"/>
    </row>
    <row r="608" spans="2:12" ht="15.75" x14ac:dyDescent="0.25">
      <c r="B608" s="236"/>
      <c r="C608" s="234" t="s">
        <v>7</v>
      </c>
      <c r="D608" s="110" t="s">
        <v>2</v>
      </c>
      <c r="E608" s="8"/>
      <c r="F608" s="8">
        <v>97023.8</v>
      </c>
      <c r="G608" s="8">
        <v>0</v>
      </c>
      <c r="H608" s="8">
        <v>0</v>
      </c>
      <c r="I608" s="8">
        <v>0</v>
      </c>
      <c r="J608" s="8">
        <v>0</v>
      </c>
      <c r="K608" s="108"/>
      <c r="L608" s="108"/>
    </row>
    <row r="609" spans="2:12" ht="15.75" x14ac:dyDescent="0.25">
      <c r="B609" s="236"/>
      <c r="C609" s="234" t="s">
        <v>7</v>
      </c>
      <c r="D609" s="110" t="s">
        <v>3</v>
      </c>
      <c r="E609" s="8"/>
      <c r="F609" s="8"/>
      <c r="G609" s="7"/>
      <c r="H609" s="7"/>
      <c r="I609" s="7"/>
      <c r="J609" s="7"/>
      <c r="K609" s="108"/>
      <c r="L609" s="108"/>
    </row>
    <row r="610" spans="2:12" ht="15.75" x14ac:dyDescent="0.25">
      <c r="B610" s="236"/>
      <c r="C610" s="234" t="s">
        <v>7</v>
      </c>
      <c r="D610" s="110" t="s">
        <v>4</v>
      </c>
      <c r="E610" s="8"/>
      <c r="F610" s="8"/>
      <c r="G610" s="7"/>
      <c r="H610" s="7"/>
      <c r="I610" s="7"/>
      <c r="J610" s="7"/>
      <c r="K610" s="108"/>
      <c r="L610" s="108"/>
    </row>
    <row r="611" spans="2:12" ht="15.75" x14ac:dyDescent="0.25">
      <c r="B611" s="237"/>
      <c r="C611" s="234" t="s">
        <v>7</v>
      </c>
      <c r="D611" s="110" t="s">
        <v>5</v>
      </c>
      <c r="E611" s="8"/>
      <c r="F611" s="8"/>
      <c r="G611" s="7"/>
      <c r="H611" s="7"/>
      <c r="I611" s="7"/>
      <c r="J611" s="7"/>
      <c r="K611" s="108"/>
      <c r="L611" s="108"/>
    </row>
    <row r="612" spans="2:12" ht="15.75" x14ac:dyDescent="0.25">
      <c r="B612" s="235" t="s">
        <v>480</v>
      </c>
      <c r="C612" s="234" t="s">
        <v>7</v>
      </c>
      <c r="D612" s="30" t="s">
        <v>1</v>
      </c>
      <c r="E612" s="8"/>
      <c r="F612" s="7">
        <v>977082.4</v>
      </c>
      <c r="G612" s="7">
        <v>0</v>
      </c>
      <c r="H612" s="7">
        <v>0</v>
      </c>
      <c r="I612" s="7">
        <v>0</v>
      </c>
      <c r="J612" s="7">
        <v>0</v>
      </c>
      <c r="K612" s="108"/>
      <c r="L612" s="108"/>
    </row>
    <row r="613" spans="2:12" ht="15.75" x14ac:dyDescent="0.25">
      <c r="B613" s="236"/>
      <c r="C613" s="234" t="s">
        <v>7</v>
      </c>
      <c r="D613" s="110" t="s">
        <v>2</v>
      </c>
      <c r="E613" s="8"/>
      <c r="F613" s="8"/>
      <c r="G613" s="7"/>
      <c r="H613" s="7"/>
      <c r="I613" s="7"/>
      <c r="J613" s="7"/>
      <c r="K613" s="108"/>
      <c r="L613" s="108"/>
    </row>
    <row r="614" spans="2:12" ht="15.75" x14ac:dyDescent="0.25">
      <c r="B614" s="236"/>
      <c r="C614" s="234" t="s">
        <v>7</v>
      </c>
      <c r="D614" s="110" t="s">
        <v>3</v>
      </c>
      <c r="E614" s="8"/>
      <c r="F614" s="8">
        <v>977082.4</v>
      </c>
      <c r="G614" s="8">
        <v>0</v>
      </c>
      <c r="H614" s="8">
        <v>0</v>
      </c>
      <c r="I614" s="8">
        <v>0</v>
      </c>
      <c r="J614" s="8">
        <v>0</v>
      </c>
      <c r="K614" s="108"/>
      <c r="L614" s="108"/>
    </row>
    <row r="615" spans="2:12" ht="15.75" x14ac:dyDescent="0.25">
      <c r="B615" s="236"/>
      <c r="C615" s="234" t="s">
        <v>7</v>
      </c>
      <c r="D615" s="110" t="s">
        <v>4</v>
      </c>
      <c r="E615" s="8"/>
      <c r="F615" s="8"/>
      <c r="G615" s="7"/>
      <c r="H615" s="7"/>
      <c r="I615" s="7"/>
      <c r="J615" s="7"/>
      <c r="K615" s="108"/>
      <c r="L615" s="108"/>
    </row>
    <row r="616" spans="2:12" ht="15.75" x14ac:dyDescent="0.25">
      <c r="B616" s="237"/>
      <c r="C616" s="234" t="s">
        <v>7</v>
      </c>
      <c r="D616" s="110" t="s">
        <v>5</v>
      </c>
      <c r="E616" s="8"/>
      <c r="F616" s="8"/>
      <c r="G616" s="7"/>
      <c r="H616" s="7"/>
      <c r="I616" s="7"/>
      <c r="J616" s="7"/>
      <c r="K616" s="108"/>
      <c r="L616" s="108"/>
    </row>
    <row r="617" spans="2:12" ht="15.75" x14ac:dyDescent="0.25">
      <c r="B617" s="235" t="s">
        <v>482</v>
      </c>
      <c r="C617" s="234" t="s">
        <v>7</v>
      </c>
      <c r="D617" s="30" t="s">
        <v>1</v>
      </c>
      <c r="E617" s="8"/>
      <c r="F617" s="7">
        <v>2078970.7</v>
      </c>
      <c r="G617" s="7">
        <v>0</v>
      </c>
      <c r="H617" s="7">
        <v>0</v>
      </c>
      <c r="I617" s="7">
        <v>0</v>
      </c>
      <c r="J617" s="7">
        <v>0</v>
      </c>
      <c r="K617" s="108"/>
      <c r="L617" s="108"/>
    </row>
    <row r="618" spans="2:12" ht="15.75" x14ac:dyDescent="0.25">
      <c r="B618" s="236"/>
      <c r="C618" s="234" t="s">
        <v>7</v>
      </c>
      <c r="D618" s="110" t="s">
        <v>2</v>
      </c>
      <c r="E618" s="8"/>
      <c r="F618" s="8"/>
      <c r="G618" s="7"/>
      <c r="H618" s="7"/>
      <c r="I618" s="7"/>
      <c r="J618" s="7"/>
      <c r="K618" s="108"/>
      <c r="L618" s="108"/>
    </row>
    <row r="619" spans="2:12" ht="15.75" x14ac:dyDescent="0.25">
      <c r="B619" s="236"/>
      <c r="C619" s="234" t="s">
        <v>7</v>
      </c>
      <c r="D619" s="110" t="s">
        <v>3</v>
      </c>
      <c r="E619" s="8"/>
      <c r="F619" s="8">
        <v>2078970.7</v>
      </c>
      <c r="G619" s="8">
        <v>0</v>
      </c>
      <c r="H619" s="8">
        <v>0</v>
      </c>
      <c r="I619" s="8">
        <v>0</v>
      </c>
      <c r="J619" s="8">
        <v>0</v>
      </c>
      <c r="K619" s="108"/>
      <c r="L619" s="108"/>
    </row>
    <row r="620" spans="2:12" ht="15.75" x14ac:dyDescent="0.25">
      <c r="B620" s="236"/>
      <c r="C620" s="234" t="s">
        <v>7</v>
      </c>
      <c r="D620" s="110" t="s">
        <v>4</v>
      </c>
      <c r="E620" s="8"/>
      <c r="F620" s="8"/>
      <c r="G620" s="7"/>
      <c r="H620" s="7"/>
      <c r="I620" s="7"/>
      <c r="J620" s="7"/>
      <c r="K620" s="108"/>
      <c r="L620" s="108"/>
    </row>
    <row r="621" spans="2:12" ht="15.75" x14ac:dyDescent="0.25">
      <c r="B621" s="237"/>
      <c r="C621" s="234" t="s">
        <v>7</v>
      </c>
      <c r="D621" s="110" t="s">
        <v>5</v>
      </c>
      <c r="E621" s="8"/>
      <c r="F621" s="8"/>
      <c r="G621" s="7"/>
      <c r="H621" s="7"/>
      <c r="I621" s="7"/>
      <c r="J621" s="7"/>
      <c r="K621" s="108"/>
      <c r="L621" s="108"/>
    </row>
    <row r="622" spans="2:12" ht="15.75" x14ac:dyDescent="0.25">
      <c r="B622" s="235" t="s">
        <v>637</v>
      </c>
      <c r="C622" s="234" t="s">
        <v>7</v>
      </c>
      <c r="D622" s="30" t="s">
        <v>1</v>
      </c>
      <c r="E622" s="8"/>
      <c r="F622" s="7">
        <v>130973</v>
      </c>
      <c r="G622" s="7">
        <v>0</v>
      </c>
      <c r="H622" s="7">
        <v>0</v>
      </c>
      <c r="I622" s="7">
        <v>0</v>
      </c>
      <c r="J622" s="7">
        <v>0</v>
      </c>
      <c r="K622" s="108"/>
      <c r="L622" s="108"/>
    </row>
    <row r="623" spans="2:12" ht="15.75" x14ac:dyDescent="0.25">
      <c r="B623" s="236"/>
      <c r="C623" s="234" t="s">
        <v>7</v>
      </c>
      <c r="D623" s="110" t="s">
        <v>2</v>
      </c>
      <c r="E623" s="8"/>
      <c r="F623" s="8"/>
      <c r="G623" s="7"/>
      <c r="H623" s="7"/>
      <c r="I623" s="7"/>
      <c r="J623" s="7"/>
      <c r="K623" s="108"/>
      <c r="L623" s="108"/>
    </row>
    <row r="624" spans="2:12" ht="15.75" x14ac:dyDescent="0.25">
      <c r="B624" s="236"/>
      <c r="C624" s="234" t="s">
        <v>7</v>
      </c>
      <c r="D624" s="110" t="s">
        <v>3</v>
      </c>
      <c r="E624" s="8"/>
      <c r="F624" s="8">
        <v>130973</v>
      </c>
      <c r="G624" s="8">
        <v>0</v>
      </c>
      <c r="H624" s="8">
        <v>0</v>
      </c>
      <c r="I624" s="8">
        <v>0</v>
      </c>
      <c r="J624" s="8">
        <v>0</v>
      </c>
      <c r="K624" s="108"/>
      <c r="L624" s="108"/>
    </row>
    <row r="625" spans="2:12" ht="15.75" x14ac:dyDescent="0.25">
      <c r="B625" s="236"/>
      <c r="C625" s="234" t="s">
        <v>7</v>
      </c>
      <c r="D625" s="110" t="s">
        <v>4</v>
      </c>
      <c r="E625" s="8"/>
      <c r="F625" s="8"/>
      <c r="G625" s="7"/>
      <c r="H625" s="7"/>
      <c r="I625" s="7"/>
      <c r="J625" s="7"/>
      <c r="K625" s="108"/>
      <c r="L625" s="108"/>
    </row>
    <row r="626" spans="2:12" ht="15.75" x14ac:dyDescent="0.25">
      <c r="B626" s="237"/>
      <c r="C626" s="234" t="s">
        <v>7</v>
      </c>
      <c r="D626" s="110" t="s">
        <v>5</v>
      </c>
      <c r="E626" s="8"/>
      <c r="F626" s="8"/>
      <c r="G626" s="7"/>
      <c r="H626" s="7"/>
      <c r="I626" s="7"/>
      <c r="J626" s="7"/>
      <c r="K626" s="108"/>
      <c r="L626" s="108"/>
    </row>
    <row r="627" spans="2:12" ht="15.75" x14ac:dyDescent="0.25">
      <c r="B627" s="235" t="s">
        <v>516</v>
      </c>
      <c r="C627" s="234" t="s">
        <v>7</v>
      </c>
      <c r="D627" s="30" t="s">
        <v>1</v>
      </c>
      <c r="E627" s="8"/>
      <c r="F627" s="7">
        <v>148599.4</v>
      </c>
      <c r="G627" s="7">
        <v>0</v>
      </c>
      <c r="H627" s="7">
        <v>0</v>
      </c>
      <c r="I627" s="7">
        <v>0</v>
      </c>
      <c r="J627" s="7">
        <v>0</v>
      </c>
      <c r="K627" s="108"/>
      <c r="L627" s="108"/>
    </row>
    <row r="628" spans="2:12" ht="15.75" x14ac:dyDescent="0.25">
      <c r="B628" s="236"/>
      <c r="C628" s="234" t="s">
        <v>7</v>
      </c>
      <c r="D628" s="110" t="s">
        <v>2</v>
      </c>
      <c r="E628" s="8"/>
      <c r="F628" s="8"/>
      <c r="G628" s="7"/>
      <c r="H628" s="7"/>
      <c r="I628" s="7"/>
      <c r="J628" s="7"/>
      <c r="K628" s="108"/>
      <c r="L628" s="108"/>
    </row>
    <row r="629" spans="2:12" ht="15.75" x14ac:dyDescent="0.25">
      <c r="B629" s="236"/>
      <c r="C629" s="234" t="s">
        <v>7</v>
      </c>
      <c r="D629" s="110" t="s">
        <v>3</v>
      </c>
      <c r="E629" s="8"/>
      <c r="F629" s="8">
        <v>148599.4</v>
      </c>
      <c r="G629" s="8">
        <v>0</v>
      </c>
      <c r="H629" s="8">
        <v>0</v>
      </c>
      <c r="I629" s="8">
        <v>0</v>
      </c>
      <c r="J629" s="8">
        <v>0</v>
      </c>
      <c r="K629" s="108"/>
      <c r="L629" s="108"/>
    </row>
    <row r="630" spans="2:12" ht="15.75" x14ac:dyDescent="0.25">
      <c r="B630" s="236"/>
      <c r="C630" s="234" t="s">
        <v>7</v>
      </c>
      <c r="D630" s="110" t="s">
        <v>4</v>
      </c>
      <c r="E630" s="8"/>
      <c r="F630" s="8"/>
      <c r="G630" s="7"/>
      <c r="H630" s="7"/>
      <c r="I630" s="7"/>
      <c r="J630" s="7"/>
      <c r="K630" s="108"/>
      <c r="L630" s="108"/>
    </row>
    <row r="631" spans="2:12" ht="15.75" x14ac:dyDescent="0.25">
      <c r="B631" s="237"/>
      <c r="C631" s="234" t="s">
        <v>7</v>
      </c>
      <c r="D631" s="110" t="s">
        <v>5</v>
      </c>
      <c r="E631" s="8"/>
      <c r="F631" s="8"/>
      <c r="G631" s="7"/>
      <c r="H631" s="7"/>
      <c r="I631" s="7"/>
      <c r="J631" s="7"/>
      <c r="K631" s="108"/>
      <c r="L631" s="108"/>
    </row>
    <row r="632" spans="2:12" ht="15.75" x14ac:dyDescent="0.25">
      <c r="B632" s="235" t="s">
        <v>483</v>
      </c>
      <c r="C632" s="234" t="s">
        <v>7</v>
      </c>
      <c r="D632" s="30" t="s">
        <v>1</v>
      </c>
      <c r="E632" s="8"/>
      <c r="F632" s="7">
        <v>5198.2</v>
      </c>
      <c r="G632" s="7">
        <v>0</v>
      </c>
      <c r="H632" s="7">
        <v>0</v>
      </c>
      <c r="I632" s="7">
        <v>0</v>
      </c>
      <c r="J632" s="7">
        <v>0</v>
      </c>
      <c r="K632" s="108"/>
      <c r="L632" s="108"/>
    </row>
    <row r="633" spans="2:12" ht="15.75" x14ac:dyDescent="0.25">
      <c r="B633" s="236"/>
      <c r="C633" s="234" t="s">
        <v>7</v>
      </c>
      <c r="D633" s="110" t="s">
        <v>2</v>
      </c>
      <c r="E633" s="8"/>
      <c r="F633" s="8">
        <v>5198.2</v>
      </c>
      <c r="G633" s="8">
        <v>0</v>
      </c>
      <c r="H633" s="8">
        <v>0</v>
      </c>
      <c r="I633" s="8">
        <v>0</v>
      </c>
      <c r="J633" s="8">
        <v>0</v>
      </c>
      <c r="K633" s="108"/>
      <c r="L633" s="108"/>
    </row>
    <row r="634" spans="2:12" ht="15.75" x14ac:dyDescent="0.25">
      <c r="B634" s="236"/>
      <c r="C634" s="234" t="s">
        <v>7</v>
      </c>
      <c r="D634" s="110" t="s">
        <v>3</v>
      </c>
      <c r="E634" s="8"/>
      <c r="F634" s="8"/>
      <c r="G634" s="7"/>
      <c r="H634" s="7"/>
      <c r="I634" s="7"/>
      <c r="J634" s="7"/>
      <c r="K634" s="108"/>
      <c r="L634" s="108"/>
    </row>
    <row r="635" spans="2:12" ht="15.75" x14ac:dyDescent="0.25">
      <c r="B635" s="236"/>
      <c r="C635" s="234" t="s">
        <v>7</v>
      </c>
      <c r="D635" s="110" t="s">
        <v>4</v>
      </c>
      <c r="E635" s="8"/>
      <c r="F635" s="8"/>
      <c r="G635" s="7"/>
      <c r="H635" s="7"/>
      <c r="I635" s="7"/>
      <c r="J635" s="7"/>
      <c r="K635" s="108"/>
      <c r="L635" s="108"/>
    </row>
    <row r="636" spans="2:12" ht="15.75" x14ac:dyDescent="0.25">
      <c r="B636" s="237"/>
      <c r="C636" s="234" t="s">
        <v>7</v>
      </c>
      <c r="D636" s="110" t="s">
        <v>5</v>
      </c>
      <c r="E636" s="8"/>
      <c r="F636" s="8"/>
      <c r="G636" s="7"/>
      <c r="H636" s="7"/>
      <c r="I636" s="7"/>
      <c r="J636" s="7"/>
      <c r="K636" s="108"/>
      <c r="L636" s="108"/>
    </row>
    <row r="637" spans="2:12" ht="15.75" x14ac:dyDescent="0.25">
      <c r="B637" s="233" t="s">
        <v>638</v>
      </c>
      <c r="C637" s="248" t="s">
        <v>7</v>
      </c>
      <c r="D637" s="30" t="s">
        <v>1</v>
      </c>
      <c r="E637" s="8"/>
      <c r="F637" s="7">
        <v>34201.1</v>
      </c>
      <c r="G637" s="7">
        <v>0</v>
      </c>
      <c r="H637" s="7">
        <v>0</v>
      </c>
      <c r="I637" s="7">
        <v>0</v>
      </c>
      <c r="J637" s="7">
        <v>0</v>
      </c>
      <c r="K637" s="108"/>
      <c r="L637" s="108"/>
    </row>
    <row r="638" spans="2:12" ht="15.75" x14ac:dyDescent="0.25">
      <c r="B638" s="233"/>
      <c r="C638" s="248" t="s">
        <v>7</v>
      </c>
      <c r="D638" s="110" t="s">
        <v>2</v>
      </c>
      <c r="E638" s="8"/>
      <c r="F638" s="8">
        <v>34201.1</v>
      </c>
      <c r="G638" s="8">
        <v>0</v>
      </c>
      <c r="H638" s="8">
        <v>0</v>
      </c>
      <c r="I638" s="8">
        <v>0</v>
      </c>
      <c r="J638" s="8">
        <v>0</v>
      </c>
      <c r="K638" s="108"/>
      <c r="L638" s="108"/>
    </row>
    <row r="639" spans="2:12" ht="15.75" x14ac:dyDescent="0.25">
      <c r="B639" s="233"/>
      <c r="C639" s="248" t="s">
        <v>7</v>
      </c>
      <c r="D639" s="110" t="s">
        <v>3</v>
      </c>
      <c r="E639" s="8"/>
      <c r="F639" s="8"/>
      <c r="G639" s="7"/>
      <c r="H639" s="7"/>
      <c r="I639" s="7"/>
      <c r="J639" s="7"/>
      <c r="K639" s="108"/>
      <c r="L639" s="108"/>
    </row>
    <row r="640" spans="2:12" ht="15.75" x14ac:dyDescent="0.25">
      <c r="B640" s="233"/>
      <c r="C640" s="248" t="s">
        <v>7</v>
      </c>
      <c r="D640" s="110" t="s">
        <v>4</v>
      </c>
      <c r="E640" s="8"/>
      <c r="F640" s="8"/>
      <c r="G640" s="7"/>
      <c r="H640" s="7"/>
      <c r="I640" s="7"/>
      <c r="J640" s="7"/>
      <c r="K640" s="108"/>
      <c r="L640" s="108"/>
    </row>
    <row r="641" spans="2:12" ht="15.75" x14ac:dyDescent="0.25">
      <c r="B641" s="233"/>
      <c r="C641" s="248" t="s">
        <v>7</v>
      </c>
      <c r="D641" s="110" t="s">
        <v>5</v>
      </c>
      <c r="E641" s="8"/>
      <c r="F641" s="8"/>
      <c r="G641" s="7"/>
      <c r="H641" s="7"/>
      <c r="I641" s="7"/>
      <c r="J641" s="7"/>
      <c r="K641" s="108"/>
      <c r="L641" s="108"/>
    </row>
    <row r="642" spans="2:12" ht="15.75" x14ac:dyDescent="0.25">
      <c r="B642" s="233" t="s">
        <v>639</v>
      </c>
      <c r="C642" s="248" t="s">
        <v>7</v>
      </c>
      <c r="D642" s="30" t="s">
        <v>1</v>
      </c>
      <c r="E642" s="8"/>
      <c r="F642" s="7">
        <v>8620</v>
      </c>
      <c r="G642" s="7">
        <v>0</v>
      </c>
      <c r="H642" s="7">
        <v>0</v>
      </c>
      <c r="I642" s="7">
        <v>0</v>
      </c>
      <c r="J642" s="7">
        <v>0</v>
      </c>
      <c r="K642" s="108"/>
      <c r="L642" s="108"/>
    </row>
    <row r="643" spans="2:12" ht="15.75" x14ac:dyDescent="0.25">
      <c r="B643" s="233"/>
      <c r="C643" s="248" t="s">
        <v>7</v>
      </c>
      <c r="D643" s="110" t="s">
        <v>2</v>
      </c>
      <c r="E643" s="8"/>
      <c r="F643" s="8">
        <v>8620</v>
      </c>
      <c r="G643" s="8">
        <v>0</v>
      </c>
      <c r="H643" s="8">
        <v>0</v>
      </c>
      <c r="I643" s="8">
        <v>0</v>
      </c>
      <c r="J643" s="8">
        <v>0</v>
      </c>
      <c r="K643" s="108"/>
      <c r="L643" s="108"/>
    </row>
    <row r="644" spans="2:12" ht="15.75" x14ac:dyDescent="0.25">
      <c r="B644" s="233"/>
      <c r="C644" s="248" t="s">
        <v>7</v>
      </c>
      <c r="D644" s="110" t="s">
        <v>3</v>
      </c>
      <c r="E644" s="8"/>
      <c r="F644" s="8"/>
      <c r="G644" s="7"/>
      <c r="H644" s="7"/>
      <c r="I644" s="7"/>
      <c r="J644" s="7"/>
      <c r="K644" s="108"/>
      <c r="L644" s="108"/>
    </row>
    <row r="645" spans="2:12" ht="15.75" x14ac:dyDescent="0.25">
      <c r="B645" s="233"/>
      <c r="C645" s="248" t="s">
        <v>7</v>
      </c>
      <c r="D645" s="110" t="s">
        <v>4</v>
      </c>
      <c r="E645" s="8"/>
      <c r="F645" s="8"/>
      <c r="G645" s="7"/>
      <c r="H645" s="7"/>
      <c r="I645" s="7"/>
      <c r="J645" s="7"/>
      <c r="K645" s="108"/>
      <c r="L645" s="108"/>
    </row>
    <row r="646" spans="2:12" ht="15.75" x14ac:dyDescent="0.25">
      <c r="B646" s="233"/>
      <c r="C646" s="248" t="s">
        <v>7</v>
      </c>
      <c r="D646" s="110" t="s">
        <v>5</v>
      </c>
      <c r="E646" s="8"/>
      <c r="F646" s="8"/>
      <c r="G646" s="7"/>
      <c r="H646" s="7"/>
      <c r="I646" s="7"/>
      <c r="J646" s="7"/>
      <c r="K646" s="108"/>
      <c r="L646" s="108"/>
    </row>
    <row r="647" spans="2:12" ht="15.75" x14ac:dyDescent="0.25">
      <c r="B647" s="235" t="s">
        <v>484</v>
      </c>
      <c r="C647" s="234" t="s">
        <v>7</v>
      </c>
      <c r="D647" s="30" t="s">
        <v>1</v>
      </c>
      <c r="E647" s="8"/>
      <c r="F647" s="7">
        <v>956000</v>
      </c>
      <c r="G647" s="7">
        <v>0</v>
      </c>
      <c r="H647" s="7">
        <v>0</v>
      </c>
      <c r="I647" s="7">
        <v>0</v>
      </c>
      <c r="J647" s="7">
        <v>0</v>
      </c>
      <c r="K647" s="108"/>
      <c r="L647" s="108"/>
    </row>
    <row r="648" spans="2:12" ht="15.75" x14ac:dyDescent="0.25">
      <c r="B648" s="236"/>
      <c r="C648" s="234" t="s">
        <v>7</v>
      </c>
      <c r="D648" s="110" t="s">
        <v>2</v>
      </c>
      <c r="E648" s="8"/>
      <c r="F648" s="8"/>
      <c r="G648" s="7"/>
      <c r="H648" s="7"/>
      <c r="I648" s="7"/>
      <c r="J648" s="7"/>
      <c r="K648" s="108"/>
      <c r="L648" s="108"/>
    </row>
    <row r="649" spans="2:12" ht="15.75" x14ac:dyDescent="0.25">
      <c r="B649" s="236"/>
      <c r="C649" s="234" t="s">
        <v>7</v>
      </c>
      <c r="D649" s="110" t="s">
        <v>3</v>
      </c>
      <c r="E649" s="8"/>
      <c r="F649" s="8">
        <v>956000</v>
      </c>
      <c r="G649" s="8">
        <v>0</v>
      </c>
      <c r="H649" s="8">
        <v>0</v>
      </c>
      <c r="I649" s="8">
        <v>0</v>
      </c>
      <c r="J649" s="8">
        <v>0</v>
      </c>
      <c r="K649" s="108"/>
      <c r="L649" s="108"/>
    </row>
    <row r="650" spans="2:12" ht="15.75" x14ac:dyDescent="0.25">
      <c r="B650" s="236"/>
      <c r="C650" s="234" t="s">
        <v>7</v>
      </c>
      <c r="D650" s="110" t="s">
        <v>4</v>
      </c>
      <c r="E650" s="8"/>
      <c r="F650" s="8"/>
      <c r="G650" s="7"/>
      <c r="H650" s="7"/>
      <c r="I650" s="7"/>
      <c r="J650" s="7"/>
      <c r="K650" s="108"/>
      <c r="L650" s="108"/>
    </row>
    <row r="651" spans="2:12" ht="15.75" x14ac:dyDescent="0.25">
      <c r="B651" s="237"/>
      <c r="C651" s="234" t="s">
        <v>7</v>
      </c>
      <c r="D651" s="110" t="s">
        <v>5</v>
      </c>
      <c r="E651" s="8"/>
      <c r="F651" s="8"/>
      <c r="G651" s="7"/>
      <c r="H651" s="7"/>
      <c r="I651" s="7"/>
      <c r="J651" s="7"/>
      <c r="K651" s="108"/>
      <c r="L651" s="108"/>
    </row>
    <row r="652" spans="2:12" ht="15.75" x14ac:dyDescent="0.25">
      <c r="B652" s="235" t="s">
        <v>485</v>
      </c>
      <c r="C652" s="234" t="s">
        <v>7</v>
      </c>
      <c r="D652" s="30" t="s">
        <v>1</v>
      </c>
      <c r="E652" s="8"/>
      <c r="F652" s="7">
        <v>60791.520000000004</v>
      </c>
      <c r="G652" s="7">
        <v>246213.2</v>
      </c>
      <c r="H652" s="7">
        <v>16821</v>
      </c>
      <c r="I652" s="7">
        <v>33556</v>
      </c>
      <c r="J652" s="7">
        <v>49888.7</v>
      </c>
      <c r="K652" s="108"/>
      <c r="L652" s="108"/>
    </row>
    <row r="653" spans="2:12" ht="15.75" x14ac:dyDescent="0.25">
      <c r="B653" s="236"/>
      <c r="C653" s="234" t="s">
        <v>7</v>
      </c>
      <c r="D653" s="110" t="s">
        <v>2</v>
      </c>
      <c r="E653" s="8"/>
      <c r="F653" s="8">
        <v>60791.520000000004</v>
      </c>
      <c r="G653" s="8">
        <v>246213.2</v>
      </c>
      <c r="H653" s="8">
        <v>16821</v>
      </c>
      <c r="I653" s="8">
        <v>33556</v>
      </c>
      <c r="J653" s="8">
        <v>49888.7</v>
      </c>
      <c r="K653" s="108"/>
      <c r="L653" s="108"/>
    </row>
    <row r="654" spans="2:12" ht="15.75" x14ac:dyDescent="0.25">
      <c r="B654" s="236"/>
      <c r="C654" s="234" t="s">
        <v>7</v>
      </c>
      <c r="D654" s="110" t="s">
        <v>3</v>
      </c>
      <c r="E654" s="8"/>
      <c r="F654" s="8"/>
      <c r="G654" s="7"/>
      <c r="H654" s="7"/>
      <c r="I654" s="7"/>
      <c r="J654" s="7"/>
      <c r="K654" s="108"/>
      <c r="L654" s="108"/>
    </row>
    <row r="655" spans="2:12" ht="15.75" x14ac:dyDescent="0.25">
      <c r="B655" s="236"/>
      <c r="C655" s="234" t="s">
        <v>7</v>
      </c>
      <c r="D655" s="110" t="s">
        <v>4</v>
      </c>
      <c r="E655" s="8"/>
      <c r="F655" s="8"/>
      <c r="G655" s="7"/>
      <c r="H655" s="7"/>
      <c r="I655" s="7"/>
      <c r="J655" s="7"/>
      <c r="K655" s="108"/>
      <c r="L655" s="108"/>
    </row>
    <row r="656" spans="2:12" ht="15.75" x14ac:dyDescent="0.25">
      <c r="B656" s="237"/>
      <c r="C656" s="234" t="s">
        <v>7</v>
      </c>
      <c r="D656" s="110" t="s">
        <v>5</v>
      </c>
      <c r="E656" s="8"/>
      <c r="F656" s="8"/>
      <c r="G656" s="7"/>
      <c r="H656" s="7"/>
      <c r="I656" s="7"/>
      <c r="J656" s="7"/>
      <c r="K656" s="108"/>
      <c r="L656" s="108"/>
    </row>
    <row r="657" spans="2:12" ht="15.75" x14ac:dyDescent="0.25">
      <c r="B657" s="235" t="s">
        <v>640</v>
      </c>
      <c r="C657" s="234" t="s">
        <v>7</v>
      </c>
      <c r="D657" s="30" t="s">
        <v>1</v>
      </c>
      <c r="E657" s="8"/>
      <c r="F657" s="7">
        <v>0</v>
      </c>
      <c r="G657" s="7">
        <v>27134.799999999999</v>
      </c>
      <c r="H657" s="7">
        <v>931.7</v>
      </c>
      <c r="I657" s="7">
        <v>3020.7</v>
      </c>
      <c r="J657" s="7">
        <v>0</v>
      </c>
      <c r="K657" s="108"/>
      <c r="L657" s="108"/>
    </row>
    <row r="658" spans="2:12" ht="15.75" x14ac:dyDescent="0.25">
      <c r="B658" s="236"/>
      <c r="C658" s="234" t="s">
        <v>7</v>
      </c>
      <c r="D658" s="110" t="s">
        <v>2</v>
      </c>
      <c r="E658" s="8"/>
      <c r="F658" s="8">
        <v>0</v>
      </c>
      <c r="G658" s="8">
        <v>27134.799999999999</v>
      </c>
      <c r="H658" s="8">
        <v>931.7</v>
      </c>
      <c r="I658" s="8">
        <v>3020.7</v>
      </c>
      <c r="J658" s="8">
        <v>0</v>
      </c>
      <c r="K658" s="108"/>
      <c r="L658" s="108"/>
    </row>
    <row r="659" spans="2:12" ht="15.75" x14ac:dyDescent="0.25">
      <c r="B659" s="236"/>
      <c r="C659" s="234" t="s">
        <v>7</v>
      </c>
      <c r="D659" s="110" t="s">
        <v>3</v>
      </c>
      <c r="E659" s="8"/>
      <c r="F659" s="8"/>
      <c r="G659" s="7"/>
      <c r="H659" s="7"/>
      <c r="I659" s="7"/>
      <c r="J659" s="7"/>
      <c r="K659" s="108"/>
      <c r="L659" s="108"/>
    </row>
    <row r="660" spans="2:12" ht="15.75" x14ac:dyDescent="0.25">
      <c r="B660" s="236"/>
      <c r="C660" s="234" t="s">
        <v>7</v>
      </c>
      <c r="D660" s="110" t="s">
        <v>4</v>
      </c>
      <c r="E660" s="8"/>
      <c r="F660" s="8"/>
      <c r="G660" s="7"/>
      <c r="H660" s="7"/>
      <c r="I660" s="7"/>
      <c r="J660" s="7"/>
      <c r="K660" s="108"/>
      <c r="L660" s="108"/>
    </row>
    <row r="661" spans="2:12" ht="15.75" x14ac:dyDescent="0.25">
      <c r="B661" s="237"/>
      <c r="C661" s="234" t="s">
        <v>7</v>
      </c>
      <c r="D661" s="110" t="s">
        <v>5</v>
      </c>
      <c r="E661" s="8"/>
      <c r="F661" s="8"/>
      <c r="G661" s="7"/>
      <c r="H661" s="7"/>
      <c r="I661" s="7"/>
      <c r="J661" s="7"/>
      <c r="K661" s="108"/>
      <c r="L661" s="108"/>
    </row>
    <row r="662" spans="2:12" ht="15.75" x14ac:dyDescent="0.25">
      <c r="B662" s="235" t="s">
        <v>641</v>
      </c>
      <c r="C662" s="234" t="s">
        <v>7</v>
      </c>
      <c r="D662" s="30" t="s">
        <v>1</v>
      </c>
      <c r="E662" s="8"/>
      <c r="F662" s="7">
        <v>51089</v>
      </c>
      <c r="G662" s="7">
        <v>50000</v>
      </c>
      <c r="H662" s="7">
        <v>0</v>
      </c>
      <c r="I662" s="7">
        <v>0</v>
      </c>
      <c r="J662" s="7">
        <v>0</v>
      </c>
      <c r="K662" s="108"/>
      <c r="L662" s="108"/>
    </row>
    <row r="663" spans="2:12" ht="15.75" x14ac:dyDescent="0.25">
      <c r="B663" s="236"/>
      <c r="C663" s="234" t="s">
        <v>7</v>
      </c>
      <c r="D663" s="110" t="s">
        <v>2</v>
      </c>
      <c r="E663" s="8"/>
      <c r="F663" s="8">
        <v>51089</v>
      </c>
      <c r="G663" s="8">
        <v>50000</v>
      </c>
      <c r="H663" s="8">
        <v>0</v>
      </c>
      <c r="I663" s="8">
        <v>0</v>
      </c>
      <c r="J663" s="8">
        <v>0</v>
      </c>
      <c r="K663" s="108"/>
      <c r="L663" s="108"/>
    </row>
    <row r="664" spans="2:12" ht="15.75" x14ac:dyDescent="0.25">
      <c r="B664" s="236"/>
      <c r="C664" s="234" t="s">
        <v>7</v>
      </c>
      <c r="D664" s="110" t="s">
        <v>3</v>
      </c>
      <c r="E664" s="8"/>
      <c r="F664" s="8"/>
      <c r="G664" s="7"/>
      <c r="H664" s="7"/>
      <c r="I664" s="7"/>
      <c r="J664" s="7"/>
      <c r="K664" s="108"/>
      <c r="L664" s="108"/>
    </row>
    <row r="665" spans="2:12" ht="15.75" x14ac:dyDescent="0.25">
      <c r="B665" s="236"/>
      <c r="C665" s="234" t="s">
        <v>7</v>
      </c>
      <c r="D665" s="110" t="s">
        <v>4</v>
      </c>
      <c r="E665" s="8"/>
      <c r="F665" s="8"/>
      <c r="G665" s="7"/>
      <c r="H665" s="7"/>
      <c r="I665" s="7"/>
      <c r="J665" s="7"/>
      <c r="K665" s="108"/>
      <c r="L665" s="108"/>
    </row>
    <row r="666" spans="2:12" ht="15.75" x14ac:dyDescent="0.25">
      <c r="B666" s="237"/>
      <c r="C666" s="234" t="s">
        <v>7</v>
      </c>
      <c r="D666" s="110" t="s">
        <v>5</v>
      </c>
      <c r="E666" s="8"/>
      <c r="F666" s="8"/>
      <c r="G666" s="7"/>
      <c r="H666" s="7"/>
      <c r="I666" s="7"/>
      <c r="J666" s="7"/>
      <c r="K666" s="108"/>
      <c r="L666" s="108"/>
    </row>
    <row r="667" spans="2:12" ht="15.75" x14ac:dyDescent="0.25">
      <c r="B667" s="235" t="s">
        <v>642</v>
      </c>
      <c r="C667" s="234" t="s">
        <v>7</v>
      </c>
      <c r="D667" s="30" t="s">
        <v>1</v>
      </c>
      <c r="E667" s="8"/>
      <c r="F667" s="7">
        <v>9481.7999999999993</v>
      </c>
      <c r="G667" s="7"/>
      <c r="H667" s="7"/>
      <c r="I667" s="7"/>
      <c r="J667" s="7"/>
      <c r="K667" s="108"/>
      <c r="L667" s="108"/>
    </row>
    <row r="668" spans="2:12" ht="15.75" x14ac:dyDescent="0.25">
      <c r="B668" s="236"/>
      <c r="C668" s="234" t="s">
        <v>7</v>
      </c>
      <c r="D668" s="110" t="s">
        <v>2</v>
      </c>
      <c r="E668" s="8"/>
      <c r="F668" s="8">
        <v>9481.7999999999993</v>
      </c>
      <c r="G668" s="8">
        <v>30000</v>
      </c>
      <c r="H668" s="8">
        <v>0</v>
      </c>
      <c r="I668" s="8">
        <v>0</v>
      </c>
      <c r="J668" s="8">
        <v>0</v>
      </c>
      <c r="K668" s="108"/>
      <c r="L668" s="108"/>
    </row>
    <row r="669" spans="2:12" ht="15.75" x14ac:dyDescent="0.25">
      <c r="B669" s="236"/>
      <c r="C669" s="234" t="s">
        <v>7</v>
      </c>
      <c r="D669" s="110" t="s">
        <v>3</v>
      </c>
      <c r="E669" s="8"/>
      <c r="F669" s="8"/>
      <c r="G669" s="7"/>
      <c r="H669" s="7"/>
      <c r="I669" s="7"/>
      <c r="J669" s="7"/>
      <c r="K669" s="108"/>
      <c r="L669" s="108"/>
    </row>
    <row r="670" spans="2:12" ht="15.75" x14ac:dyDescent="0.25">
      <c r="B670" s="236"/>
      <c r="C670" s="234" t="s">
        <v>7</v>
      </c>
      <c r="D670" s="110" t="s">
        <v>4</v>
      </c>
      <c r="E670" s="8"/>
      <c r="F670" s="8"/>
      <c r="G670" s="7"/>
      <c r="H670" s="7"/>
      <c r="I670" s="7"/>
      <c r="J670" s="7"/>
      <c r="K670" s="108"/>
      <c r="L670" s="108"/>
    </row>
    <row r="671" spans="2:12" ht="15.75" x14ac:dyDescent="0.25">
      <c r="B671" s="237"/>
      <c r="C671" s="234" t="s">
        <v>7</v>
      </c>
      <c r="D671" s="110" t="s">
        <v>5</v>
      </c>
      <c r="E671" s="8"/>
      <c r="F671" s="8"/>
      <c r="G671" s="7"/>
      <c r="H671" s="7"/>
      <c r="I671" s="7"/>
      <c r="J671" s="7"/>
      <c r="K671" s="108"/>
      <c r="L671" s="108"/>
    </row>
    <row r="672" spans="2:12" ht="15.75" x14ac:dyDescent="0.25">
      <c r="B672" s="235" t="s">
        <v>643</v>
      </c>
      <c r="C672" s="234" t="s">
        <v>7</v>
      </c>
      <c r="D672" s="30" t="s">
        <v>1</v>
      </c>
      <c r="E672" s="8"/>
      <c r="F672" s="7">
        <v>193098.5</v>
      </c>
      <c r="G672" s="7"/>
      <c r="H672" s="7"/>
      <c r="I672" s="7"/>
      <c r="J672" s="7"/>
      <c r="K672" s="108"/>
      <c r="L672" s="108"/>
    </row>
    <row r="673" spans="2:12" ht="15.75" x14ac:dyDescent="0.25">
      <c r="B673" s="236"/>
      <c r="C673" s="234" t="s">
        <v>7</v>
      </c>
      <c r="D673" s="110" t="s">
        <v>2</v>
      </c>
      <c r="E673" s="8"/>
      <c r="F673" s="8">
        <v>193098.5</v>
      </c>
      <c r="G673" s="8">
        <v>32238</v>
      </c>
      <c r="H673" s="8">
        <v>0</v>
      </c>
      <c r="I673" s="8">
        <v>0</v>
      </c>
      <c r="J673" s="8">
        <v>0</v>
      </c>
      <c r="K673" s="108"/>
      <c r="L673" s="108"/>
    </row>
    <row r="674" spans="2:12" ht="15.75" x14ac:dyDescent="0.25">
      <c r="B674" s="236"/>
      <c r="C674" s="234" t="s">
        <v>7</v>
      </c>
      <c r="D674" s="110" t="s">
        <v>3</v>
      </c>
      <c r="E674" s="8"/>
      <c r="F674" s="8"/>
      <c r="G674" s="7"/>
      <c r="H674" s="7"/>
      <c r="I674" s="7"/>
      <c r="J674" s="7"/>
      <c r="K674" s="108"/>
      <c r="L674" s="108"/>
    </row>
    <row r="675" spans="2:12" ht="15.75" x14ac:dyDescent="0.25">
      <c r="B675" s="236"/>
      <c r="C675" s="234" t="s">
        <v>7</v>
      </c>
      <c r="D675" s="110" t="s">
        <v>4</v>
      </c>
      <c r="E675" s="8"/>
      <c r="F675" s="8"/>
      <c r="G675" s="7"/>
      <c r="H675" s="7"/>
      <c r="I675" s="7"/>
      <c r="J675" s="7"/>
      <c r="K675" s="108"/>
      <c r="L675" s="108"/>
    </row>
    <row r="676" spans="2:12" ht="15.75" x14ac:dyDescent="0.25">
      <c r="B676" s="237"/>
      <c r="C676" s="234" t="s">
        <v>7</v>
      </c>
      <c r="D676" s="110" t="s">
        <v>5</v>
      </c>
      <c r="E676" s="8"/>
      <c r="F676" s="8"/>
      <c r="G676" s="7"/>
      <c r="H676" s="7"/>
      <c r="I676" s="7"/>
      <c r="J676" s="7"/>
      <c r="K676" s="108"/>
      <c r="L676" s="108"/>
    </row>
    <row r="677" spans="2:12" ht="15.75" x14ac:dyDescent="0.25">
      <c r="B677" s="235" t="s">
        <v>644</v>
      </c>
      <c r="C677" s="234" t="s">
        <v>7</v>
      </c>
      <c r="D677" s="30" t="s">
        <v>1</v>
      </c>
      <c r="E677" s="8"/>
      <c r="F677" s="7">
        <v>16161.985000000001</v>
      </c>
      <c r="G677" s="7"/>
      <c r="H677" s="7"/>
      <c r="I677" s="7"/>
      <c r="J677" s="7"/>
      <c r="K677" s="108"/>
      <c r="L677" s="108"/>
    </row>
    <row r="678" spans="2:12" ht="15.75" x14ac:dyDescent="0.25">
      <c r="B678" s="236"/>
      <c r="C678" s="234" t="s">
        <v>7</v>
      </c>
      <c r="D678" s="110" t="s">
        <v>2</v>
      </c>
      <c r="E678" s="8"/>
      <c r="F678" s="8">
        <v>16161.985000000001</v>
      </c>
      <c r="G678" s="8">
        <v>100000</v>
      </c>
      <c r="H678" s="8">
        <v>0</v>
      </c>
      <c r="I678" s="8">
        <v>0</v>
      </c>
      <c r="J678" s="8">
        <v>0</v>
      </c>
      <c r="K678" s="108"/>
      <c r="L678" s="108"/>
    </row>
    <row r="679" spans="2:12" ht="15.75" x14ac:dyDescent="0.25">
      <c r="B679" s="236"/>
      <c r="C679" s="234" t="s">
        <v>7</v>
      </c>
      <c r="D679" s="110" t="s">
        <v>3</v>
      </c>
      <c r="E679" s="8"/>
      <c r="F679" s="8"/>
      <c r="G679" s="7"/>
      <c r="H679" s="7"/>
      <c r="I679" s="7"/>
      <c r="J679" s="7"/>
      <c r="K679" s="108"/>
      <c r="L679" s="108"/>
    </row>
    <row r="680" spans="2:12" ht="15.75" x14ac:dyDescent="0.25">
      <c r="B680" s="236"/>
      <c r="C680" s="234" t="s">
        <v>7</v>
      </c>
      <c r="D680" s="110" t="s">
        <v>4</v>
      </c>
      <c r="E680" s="8"/>
      <c r="F680" s="8"/>
      <c r="G680" s="7"/>
      <c r="H680" s="7"/>
      <c r="I680" s="7"/>
      <c r="J680" s="7"/>
      <c r="K680" s="108"/>
      <c r="L680" s="108"/>
    </row>
    <row r="681" spans="2:12" ht="15.75" x14ac:dyDescent="0.25">
      <c r="B681" s="237"/>
      <c r="C681" s="234" t="s">
        <v>7</v>
      </c>
      <c r="D681" s="110" t="s">
        <v>5</v>
      </c>
      <c r="E681" s="8"/>
      <c r="F681" s="8"/>
      <c r="G681" s="7"/>
      <c r="H681" s="7"/>
      <c r="I681" s="7"/>
      <c r="J681" s="7"/>
      <c r="K681" s="108"/>
      <c r="L681" s="108"/>
    </row>
    <row r="682" spans="2:12" ht="15.75" x14ac:dyDescent="0.25">
      <c r="B682" s="235" t="s">
        <v>645</v>
      </c>
      <c r="C682" s="234" t="s">
        <v>7</v>
      </c>
      <c r="D682" s="30" t="s">
        <v>1</v>
      </c>
      <c r="E682" s="8"/>
      <c r="F682" s="7">
        <v>202540.9</v>
      </c>
      <c r="G682" s="7"/>
      <c r="H682" s="7"/>
      <c r="I682" s="7"/>
      <c r="J682" s="7"/>
      <c r="K682" s="108"/>
      <c r="L682" s="108"/>
    </row>
    <row r="683" spans="2:12" ht="15.75" x14ac:dyDescent="0.25">
      <c r="B683" s="236"/>
      <c r="C683" s="234" t="s">
        <v>7</v>
      </c>
      <c r="D683" s="110" t="s">
        <v>2</v>
      </c>
      <c r="E683" s="8"/>
      <c r="F683" s="8">
        <v>202540.9</v>
      </c>
      <c r="G683" s="8">
        <v>196265.8</v>
      </c>
      <c r="H683" s="8">
        <v>0</v>
      </c>
      <c r="I683" s="8">
        <v>0</v>
      </c>
      <c r="J683" s="8">
        <v>0</v>
      </c>
      <c r="K683" s="108"/>
      <c r="L683" s="108"/>
    </row>
    <row r="684" spans="2:12" ht="15.75" x14ac:dyDescent="0.25">
      <c r="B684" s="236"/>
      <c r="C684" s="234" t="s">
        <v>7</v>
      </c>
      <c r="D684" s="110" t="s">
        <v>3</v>
      </c>
      <c r="E684" s="8"/>
      <c r="F684" s="8"/>
      <c r="G684" s="7"/>
      <c r="H684" s="7"/>
      <c r="I684" s="7"/>
      <c r="J684" s="7"/>
      <c r="K684" s="108"/>
      <c r="L684" s="108"/>
    </row>
    <row r="685" spans="2:12" ht="15.75" x14ac:dyDescent="0.25">
      <c r="B685" s="236"/>
      <c r="C685" s="234" t="s">
        <v>7</v>
      </c>
      <c r="D685" s="110" t="s">
        <v>4</v>
      </c>
      <c r="E685" s="8"/>
      <c r="F685" s="8"/>
      <c r="G685" s="7"/>
      <c r="H685" s="7"/>
      <c r="I685" s="7"/>
      <c r="J685" s="7"/>
      <c r="K685" s="108"/>
      <c r="L685" s="108"/>
    </row>
    <row r="686" spans="2:12" ht="15.75" x14ac:dyDescent="0.25">
      <c r="B686" s="237"/>
      <c r="C686" s="234" t="s">
        <v>7</v>
      </c>
      <c r="D686" s="110" t="s">
        <v>5</v>
      </c>
      <c r="E686" s="8"/>
      <c r="F686" s="8"/>
      <c r="G686" s="7"/>
      <c r="H686" s="7"/>
      <c r="I686" s="7"/>
      <c r="J686" s="7"/>
      <c r="K686" s="108"/>
      <c r="L686" s="108"/>
    </row>
    <row r="687" spans="2:12" ht="15.75" x14ac:dyDescent="0.25">
      <c r="B687" s="235" t="s">
        <v>486</v>
      </c>
      <c r="C687" s="234" t="s">
        <v>7</v>
      </c>
      <c r="D687" s="30" t="s">
        <v>1</v>
      </c>
      <c r="E687" s="7">
        <v>0</v>
      </c>
      <c r="F687" s="7">
        <v>472372.18499999994</v>
      </c>
      <c r="G687" s="7">
        <v>408503.8</v>
      </c>
      <c r="H687" s="7">
        <v>0</v>
      </c>
      <c r="I687" s="7">
        <v>0</v>
      </c>
      <c r="J687" s="7">
        <v>0</v>
      </c>
      <c r="K687" s="108"/>
      <c r="L687" s="108"/>
    </row>
    <row r="688" spans="2:12" ht="15.75" x14ac:dyDescent="0.25">
      <c r="B688" s="236"/>
      <c r="C688" s="234" t="s">
        <v>7</v>
      </c>
      <c r="D688" s="110" t="s">
        <v>2</v>
      </c>
      <c r="E688" s="8">
        <v>0</v>
      </c>
      <c r="F688" s="8">
        <v>472372.18499999994</v>
      </c>
      <c r="G688" s="8">
        <v>408503.8</v>
      </c>
      <c r="H688" s="8">
        <v>0</v>
      </c>
      <c r="I688" s="8">
        <v>0</v>
      </c>
      <c r="J688" s="8">
        <v>0</v>
      </c>
      <c r="K688" s="108"/>
      <c r="L688" s="108"/>
    </row>
    <row r="689" spans="2:12" ht="15.75" x14ac:dyDescent="0.25">
      <c r="B689" s="236"/>
      <c r="C689" s="234" t="s">
        <v>7</v>
      </c>
      <c r="D689" s="110" t="s">
        <v>3</v>
      </c>
      <c r="E689" s="8">
        <v>0</v>
      </c>
      <c r="F689" s="8">
        <v>0</v>
      </c>
      <c r="G689" s="8">
        <v>0</v>
      </c>
      <c r="H689" s="8">
        <v>0</v>
      </c>
      <c r="I689" s="8">
        <v>0</v>
      </c>
      <c r="J689" s="8">
        <v>0</v>
      </c>
      <c r="K689" s="108"/>
      <c r="L689" s="108"/>
    </row>
    <row r="690" spans="2:12" ht="15.75" x14ac:dyDescent="0.25">
      <c r="B690" s="236"/>
      <c r="C690" s="234" t="s">
        <v>7</v>
      </c>
      <c r="D690" s="110" t="s">
        <v>4</v>
      </c>
      <c r="E690" s="8"/>
      <c r="F690" s="8"/>
      <c r="G690" s="8"/>
      <c r="H690" s="8"/>
      <c r="I690" s="8"/>
      <c r="J690" s="8"/>
      <c r="K690" s="108"/>
      <c r="L690" s="108"/>
    </row>
    <row r="691" spans="2:12" ht="15.75" x14ac:dyDescent="0.25">
      <c r="B691" s="237"/>
      <c r="C691" s="234" t="s">
        <v>7</v>
      </c>
      <c r="D691" s="110" t="s">
        <v>5</v>
      </c>
      <c r="E691" s="8">
        <v>0</v>
      </c>
      <c r="F691" s="8">
        <v>0</v>
      </c>
      <c r="G691" s="8">
        <v>0</v>
      </c>
      <c r="H691" s="8">
        <v>0</v>
      </c>
      <c r="I691" s="8">
        <v>0</v>
      </c>
      <c r="J691" s="8">
        <v>0</v>
      </c>
      <c r="K691" s="108"/>
      <c r="L691" s="108"/>
    </row>
    <row r="692" spans="2:12" ht="15.75" x14ac:dyDescent="0.25">
      <c r="B692" s="235" t="s">
        <v>646</v>
      </c>
      <c r="C692" s="234" t="s">
        <v>7</v>
      </c>
      <c r="D692" s="30" t="s">
        <v>1</v>
      </c>
      <c r="E692" s="8"/>
      <c r="F692" s="7">
        <v>13502.2</v>
      </c>
      <c r="G692" s="7"/>
      <c r="H692" s="7"/>
      <c r="I692" s="7"/>
      <c r="J692" s="7"/>
      <c r="K692" s="108"/>
      <c r="L692" s="108"/>
    </row>
    <row r="693" spans="2:12" ht="15.75" x14ac:dyDescent="0.25">
      <c r="B693" s="236"/>
      <c r="C693" s="234" t="s">
        <v>7</v>
      </c>
      <c r="D693" s="110" t="s">
        <v>2</v>
      </c>
      <c r="E693" s="8"/>
      <c r="F693" s="8">
        <v>13502.2</v>
      </c>
      <c r="G693" s="8">
        <v>0</v>
      </c>
      <c r="H693" s="8">
        <v>0</v>
      </c>
      <c r="I693" s="8">
        <v>0</v>
      </c>
      <c r="J693" s="8">
        <v>0</v>
      </c>
      <c r="K693" s="108"/>
      <c r="L693" s="108"/>
    </row>
    <row r="694" spans="2:12" ht="15.75" x14ac:dyDescent="0.25">
      <c r="B694" s="236"/>
      <c r="C694" s="234" t="s">
        <v>7</v>
      </c>
      <c r="D694" s="110" t="s">
        <v>3</v>
      </c>
      <c r="E694" s="8"/>
      <c r="F694" s="8"/>
      <c r="G694" s="7"/>
      <c r="H694" s="7"/>
      <c r="I694" s="7"/>
      <c r="J694" s="7"/>
      <c r="K694" s="108"/>
      <c r="L694" s="108"/>
    </row>
    <row r="695" spans="2:12" ht="15.75" x14ac:dyDescent="0.25">
      <c r="B695" s="236"/>
      <c r="C695" s="234" t="s">
        <v>7</v>
      </c>
      <c r="D695" s="110" t="s">
        <v>4</v>
      </c>
      <c r="E695" s="8"/>
      <c r="F695" s="8"/>
      <c r="G695" s="7"/>
      <c r="H695" s="7"/>
      <c r="I695" s="7"/>
      <c r="J695" s="7"/>
      <c r="K695" s="108"/>
      <c r="L695" s="108"/>
    </row>
    <row r="696" spans="2:12" ht="15.75" x14ac:dyDescent="0.25">
      <c r="B696" s="237"/>
      <c r="C696" s="234" t="s">
        <v>7</v>
      </c>
      <c r="D696" s="110" t="s">
        <v>5</v>
      </c>
      <c r="E696" s="8"/>
      <c r="F696" s="8"/>
      <c r="G696" s="7"/>
      <c r="H696" s="7"/>
      <c r="I696" s="7"/>
      <c r="J696" s="7"/>
      <c r="K696" s="108"/>
      <c r="L696" s="108"/>
    </row>
    <row r="697" spans="2:12" ht="15.75" x14ac:dyDescent="0.25">
      <c r="B697" s="235" t="s">
        <v>647</v>
      </c>
      <c r="C697" s="234" t="s">
        <v>7</v>
      </c>
      <c r="D697" s="30" t="s">
        <v>1</v>
      </c>
      <c r="E697" s="8"/>
      <c r="F697" s="7">
        <v>106994.2</v>
      </c>
      <c r="G697" s="7"/>
      <c r="H697" s="7"/>
      <c r="I697" s="7"/>
      <c r="J697" s="7"/>
      <c r="K697" s="108"/>
      <c r="L697" s="108"/>
    </row>
    <row r="698" spans="2:12" ht="15.75" x14ac:dyDescent="0.25">
      <c r="B698" s="236"/>
      <c r="C698" s="234" t="s">
        <v>7</v>
      </c>
      <c r="D698" s="110" t="s">
        <v>2</v>
      </c>
      <c r="E698" s="8"/>
      <c r="F698" s="8">
        <v>106994.2</v>
      </c>
      <c r="G698" s="8">
        <v>0</v>
      </c>
      <c r="H698" s="8">
        <v>0</v>
      </c>
      <c r="I698" s="8">
        <v>0</v>
      </c>
      <c r="J698" s="8">
        <v>0</v>
      </c>
      <c r="K698" s="108"/>
      <c r="L698" s="108"/>
    </row>
    <row r="699" spans="2:12" ht="15.75" x14ac:dyDescent="0.25">
      <c r="B699" s="236"/>
      <c r="C699" s="234" t="s">
        <v>7</v>
      </c>
      <c r="D699" s="110" t="s">
        <v>3</v>
      </c>
      <c r="E699" s="8"/>
      <c r="F699" s="8"/>
      <c r="G699" s="7"/>
      <c r="H699" s="7"/>
      <c r="I699" s="7"/>
      <c r="J699" s="7"/>
      <c r="K699" s="108"/>
      <c r="L699" s="108"/>
    </row>
    <row r="700" spans="2:12" ht="15.75" x14ac:dyDescent="0.25">
      <c r="B700" s="236"/>
      <c r="C700" s="234" t="s">
        <v>7</v>
      </c>
      <c r="D700" s="110" t="s">
        <v>4</v>
      </c>
      <c r="E700" s="8"/>
      <c r="F700" s="8"/>
      <c r="G700" s="7"/>
      <c r="H700" s="7"/>
      <c r="I700" s="7"/>
      <c r="J700" s="7"/>
      <c r="K700" s="108"/>
      <c r="L700" s="108"/>
    </row>
    <row r="701" spans="2:12" ht="15.75" x14ac:dyDescent="0.25">
      <c r="B701" s="237"/>
      <c r="C701" s="234" t="s">
        <v>7</v>
      </c>
      <c r="D701" s="110" t="s">
        <v>5</v>
      </c>
      <c r="E701" s="8"/>
      <c r="F701" s="8"/>
      <c r="G701" s="7"/>
      <c r="H701" s="7"/>
      <c r="I701" s="7"/>
      <c r="J701" s="7"/>
      <c r="K701" s="108"/>
      <c r="L701" s="108"/>
    </row>
    <row r="702" spans="2:12" ht="15.75" x14ac:dyDescent="0.25">
      <c r="B702" s="235" t="s">
        <v>648</v>
      </c>
      <c r="C702" s="234" t="s">
        <v>7</v>
      </c>
      <c r="D702" s="30" t="s">
        <v>1</v>
      </c>
      <c r="E702" s="8"/>
      <c r="F702" s="7">
        <v>142769</v>
      </c>
      <c r="G702" s="7">
        <v>0</v>
      </c>
      <c r="H702" s="7">
        <v>0</v>
      </c>
      <c r="I702" s="7">
        <v>0</v>
      </c>
      <c r="J702" s="7">
        <v>0</v>
      </c>
      <c r="K702" s="108"/>
      <c r="L702" s="108"/>
    </row>
    <row r="703" spans="2:12" ht="15.75" x14ac:dyDescent="0.25">
      <c r="B703" s="236"/>
      <c r="C703" s="234" t="s">
        <v>7</v>
      </c>
      <c r="D703" s="110" t="s">
        <v>2</v>
      </c>
      <c r="E703" s="8"/>
      <c r="F703" s="8"/>
      <c r="G703" s="8"/>
      <c r="H703" s="8"/>
      <c r="I703" s="8"/>
      <c r="J703" s="8"/>
      <c r="K703" s="108"/>
      <c r="L703" s="108"/>
    </row>
    <row r="704" spans="2:12" ht="15.75" x14ac:dyDescent="0.25">
      <c r="B704" s="236"/>
      <c r="C704" s="234" t="s">
        <v>7</v>
      </c>
      <c r="D704" s="110" t="s">
        <v>3</v>
      </c>
      <c r="E704" s="8"/>
      <c r="F704" s="8">
        <v>142769</v>
      </c>
      <c r="G704" s="8">
        <v>0</v>
      </c>
      <c r="H704" s="8">
        <v>0</v>
      </c>
      <c r="I704" s="8">
        <v>0</v>
      </c>
      <c r="J704" s="8">
        <v>0</v>
      </c>
      <c r="K704" s="108"/>
      <c r="L704" s="108"/>
    </row>
    <row r="705" spans="2:12" ht="15.75" x14ac:dyDescent="0.25">
      <c r="B705" s="236"/>
      <c r="C705" s="234" t="s">
        <v>7</v>
      </c>
      <c r="D705" s="110" t="s">
        <v>4</v>
      </c>
      <c r="E705" s="8"/>
      <c r="F705" s="8"/>
      <c r="G705" s="7"/>
      <c r="H705" s="7"/>
      <c r="I705" s="7"/>
      <c r="J705" s="7"/>
      <c r="K705" s="108"/>
      <c r="L705" s="108"/>
    </row>
    <row r="706" spans="2:12" ht="15.75" x14ac:dyDescent="0.25">
      <c r="B706" s="237"/>
      <c r="C706" s="234" t="s">
        <v>7</v>
      </c>
      <c r="D706" s="110" t="s">
        <v>5</v>
      </c>
      <c r="E706" s="8"/>
      <c r="F706" s="8"/>
      <c r="G706" s="7"/>
      <c r="H706" s="7"/>
      <c r="I706" s="7"/>
      <c r="J706" s="7"/>
      <c r="K706" s="108"/>
      <c r="L706" s="108"/>
    </row>
    <row r="707" spans="2:12" ht="15.75" x14ac:dyDescent="0.25">
      <c r="B707" s="235" t="s">
        <v>649</v>
      </c>
      <c r="C707" s="234" t="s">
        <v>7</v>
      </c>
      <c r="D707" s="30" t="s">
        <v>1</v>
      </c>
      <c r="E707" s="8"/>
      <c r="F707" s="7">
        <v>15715</v>
      </c>
      <c r="G707" s="7">
        <v>0</v>
      </c>
      <c r="H707" s="7">
        <v>0</v>
      </c>
      <c r="I707" s="7">
        <v>0</v>
      </c>
      <c r="J707" s="7">
        <v>0</v>
      </c>
      <c r="K707" s="108"/>
      <c r="L707" s="108"/>
    </row>
    <row r="708" spans="2:12" ht="15.75" x14ac:dyDescent="0.25">
      <c r="B708" s="236"/>
      <c r="C708" s="234" t="s">
        <v>7</v>
      </c>
      <c r="D708" s="110" t="s">
        <v>2</v>
      </c>
      <c r="E708" s="8"/>
      <c r="F708" s="8"/>
      <c r="G708" s="7"/>
      <c r="H708" s="7"/>
      <c r="I708" s="7"/>
      <c r="J708" s="7"/>
      <c r="K708" s="108"/>
      <c r="L708" s="108"/>
    </row>
    <row r="709" spans="2:12" ht="15.75" x14ac:dyDescent="0.25">
      <c r="B709" s="236"/>
      <c r="C709" s="234" t="s">
        <v>7</v>
      </c>
      <c r="D709" s="110" t="s">
        <v>3</v>
      </c>
      <c r="E709" s="8"/>
      <c r="F709" s="8">
        <v>15715</v>
      </c>
      <c r="G709" s="8">
        <v>0</v>
      </c>
      <c r="H709" s="8">
        <v>0</v>
      </c>
      <c r="I709" s="8">
        <v>0</v>
      </c>
      <c r="J709" s="8">
        <v>0</v>
      </c>
      <c r="K709" s="108"/>
      <c r="L709" s="108"/>
    </row>
    <row r="710" spans="2:12" ht="15.75" x14ac:dyDescent="0.25">
      <c r="B710" s="236"/>
      <c r="C710" s="234" t="s">
        <v>7</v>
      </c>
      <c r="D710" s="110" t="s">
        <v>4</v>
      </c>
      <c r="E710" s="8"/>
      <c r="F710" s="8"/>
      <c r="G710" s="7"/>
      <c r="H710" s="7"/>
      <c r="I710" s="7"/>
      <c r="J710" s="7"/>
      <c r="K710" s="108"/>
      <c r="L710" s="108"/>
    </row>
    <row r="711" spans="2:12" ht="15.75" x14ac:dyDescent="0.25">
      <c r="B711" s="237"/>
      <c r="C711" s="234" t="s">
        <v>7</v>
      </c>
      <c r="D711" s="110" t="s">
        <v>5</v>
      </c>
      <c r="E711" s="8"/>
      <c r="F711" s="8"/>
      <c r="G711" s="7"/>
      <c r="H711" s="7"/>
      <c r="I711" s="7"/>
      <c r="J711" s="7"/>
      <c r="K711" s="108"/>
      <c r="L711" s="108"/>
    </row>
    <row r="712" spans="2:12" ht="15.75" x14ac:dyDescent="0.25">
      <c r="B712" s="235" t="s">
        <v>238</v>
      </c>
      <c r="C712" s="241" t="s">
        <v>0</v>
      </c>
      <c r="D712" s="30" t="s">
        <v>1</v>
      </c>
      <c r="E712" s="7">
        <v>486557.5</v>
      </c>
      <c r="F712" s="7">
        <v>857770.1</v>
      </c>
      <c r="G712" s="7">
        <v>296472.2</v>
      </c>
      <c r="H712" s="7">
        <v>354707.9</v>
      </c>
      <c r="I712" s="7">
        <v>92232.4</v>
      </c>
      <c r="J712" s="7">
        <v>0</v>
      </c>
      <c r="K712" s="108"/>
      <c r="L712" s="108"/>
    </row>
    <row r="713" spans="2:12" ht="15.75" x14ac:dyDescent="0.25">
      <c r="B713" s="236"/>
      <c r="C713" s="241"/>
      <c r="D713" s="110" t="s">
        <v>2</v>
      </c>
      <c r="E713" s="8"/>
      <c r="F713" s="8"/>
      <c r="G713" s="7">
        <v>0</v>
      </c>
      <c r="H713" s="7">
        <v>0</v>
      </c>
      <c r="I713" s="7">
        <v>0</v>
      </c>
      <c r="J713" s="7">
        <v>0</v>
      </c>
      <c r="K713" s="108"/>
      <c r="L713" s="108"/>
    </row>
    <row r="714" spans="2:12" ht="15.75" x14ac:dyDescent="0.25">
      <c r="B714" s="236"/>
      <c r="C714" s="241"/>
      <c r="D714" s="110" t="s">
        <v>3</v>
      </c>
      <c r="E714" s="8">
        <v>486557.5</v>
      </c>
      <c r="F714" s="8">
        <v>832023.4</v>
      </c>
      <c r="G714" s="7">
        <v>296472.2</v>
      </c>
      <c r="H714" s="7">
        <v>354707.9</v>
      </c>
      <c r="I714" s="7">
        <v>92232.4</v>
      </c>
      <c r="J714" s="7">
        <v>0</v>
      </c>
      <c r="K714" s="108"/>
      <c r="L714" s="108"/>
    </row>
    <row r="715" spans="2:12" ht="15.75" x14ac:dyDescent="0.25">
      <c r="B715" s="236"/>
      <c r="C715" s="241"/>
      <c r="D715" s="110" t="s">
        <v>4</v>
      </c>
      <c r="E715" s="8"/>
      <c r="F715" s="8"/>
      <c r="G715" s="7">
        <v>0</v>
      </c>
      <c r="H715" s="7">
        <v>0</v>
      </c>
      <c r="I715" s="7">
        <v>0</v>
      </c>
      <c r="J715" s="7">
        <v>0</v>
      </c>
      <c r="K715" s="108"/>
      <c r="L715" s="108"/>
    </row>
    <row r="716" spans="2:12" ht="15.75" x14ac:dyDescent="0.25">
      <c r="B716" s="236"/>
      <c r="C716" s="241"/>
      <c r="D716" s="110" t="s">
        <v>5</v>
      </c>
      <c r="E716" s="8"/>
      <c r="F716" s="8">
        <v>25746.7</v>
      </c>
      <c r="G716" s="7">
        <v>0</v>
      </c>
      <c r="H716" s="7">
        <v>0</v>
      </c>
      <c r="I716" s="7">
        <v>0</v>
      </c>
      <c r="J716" s="7">
        <v>0</v>
      </c>
      <c r="K716" s="108"/>
      <c r="L716" s="108"/>
    </row>
    <row r="717" spans="2:12" ht="15.75" x14ac:dyDescent="0.25">
      <c r="B717" s="236"/>
      <c r="C717" s="234" t="s">
        <v>7</v>
      </c>
      <c r="D717" s="30" t="s">
        <v>1</v>
      </c>
      <c r="E717" s="7">
        <v>486557.5</v>
      </c>
      <c r="F717" s="7">
        <v>832023.4</v>
      </c>
      <c r="G717" s="7">
        <v>296472.2</v>
      </c>
      <c r="H717" s="7">
        <v>354707.9</v>
      </c>
      <c r="I717" s="7">
        <v>92232.4</v>
      </c>
      <c r="J717" s="7">
        <v>0</v>
      </c>
      <c r="K717" s="108"/>
      <c r="L717" s="108"/>
    </row>
    <row r="718" spans="2:12" ht="15.75" x14ac:dyDescent="0.25">
      <c r="B718" s="236"/>
      <c r="C718" s="234" t="s">
        <v>7</v>
      </c>
      <c r="D718" s="110" t="s">
        <v>2</v>
      </c>
      <c r="E718" s="8"/>
      <c r="F718" s="8"/>
      <c r="G718" s="7">
        <v>0</v>
      </c>
      <c r="H718" s="7">
        <v>0</v>
      </c>
      <c r="I718" s="7">
        <v>0</v>
      </c>
      <c r="J718" s="7">
        <v>0</v>
      </c>
      <c r="K718" s="108"/>
      <c r="L718" s="108"/>
    </row>
    <row r="719" spans="2:12" ht="15.75" x14ac:dyDescent="0.25">
      <c r="B719" s="236"/>
      <c r="C719" s="234" t="s">
        <v>7</v>
      </c>
      <c r="D719" s="110" t="s">
        <v>3</v>
      </c>
      <c r="E719" s="8">
        <v>486557.5</v>
      </c>
      <c r="F719" s="8">
        <v>832023.4</v>
      </c>
      <c r="G719" s="7">
        <v>296472.2</v>
      </c>
      <c r="H719" s="7">
        <v>354707.9</v>
      </c>
      <c r="I719" s="7">
        <v>92232.4</v>
      </c>
      <c r="J719" s="7">
        <v>0</v>
      </c>
      <c r="K719" s="108"/>
      <c r="L719" s="108"/>
    </row>
    <row r="720" spans="2:12" ht="15.75" x14ac:dyDescent="0.25">
      <c r="B720" s="236"/>
      <c r="C720" s="234" t="s">
        <v>7</v>
      </c>
      <c r="D720" s="110" t="s">
        <v>4</v>
      </c>
      <c r="E720" s="8"/>
      <c r="F720" s="8"/>
      <c r="G720" s="7">
        <v>0</v>
      </c>
      <c r="H720" s="7">
        <v>0</v>
      </c>
      <c r="I720" s="7">
        <v>0</v>
      </c>
      <c r="J720" s="7">
        <v>0</v>
      </c>
      <c r="K720" s="108"/>
      <c r="L720" s="108"/>
    </row>
    <row r="721" spans="2:12" ht="15.75" x14ac:dyDescent="0.25">
      <c r="B721" s="236"/>
      <c r="C721" s="234" t="s">
        <v>7</v>
      </c>
      <c r="D721" s="110" t="s">
        <v>5</v>
      </c>
      <c r="E721" s="8"/>
      <c r="F721" s="8"/>
      <c r="G721" s="7">
        <v>0</v>
      </c>
      <c r="H721" s="7">
        <v>0</v>
      </c>
      <c r="I721" s="7">
        <v>0</v>
      </c>
      <c r="J721" s="7">
        <v>0</v>
      </c>
      <c r="K721" s="108"/>
      <c r="L721" s="108"/>
    </row>
    <row r="722" spans="2:12" ht="15.75" x14ac:dyDescent="0.25">
      <c r="B722" s="236"/>
      <c r="C722" s="234" t="s">
        <v>6</v>
      </c>
      <c r="D722" s="30" t="s">
        <v>1</v>
      </c>
      <c r="E722" s="7">
        <v>0</v>
      </c>
      <c r="F722" s="7">
        <v>25746.7</v>
      </c>
      <c r="G722" s="7">
        <v>0</v>
      </c>
      <c r="H722" s="7">
        <v>0</v>
      </c>
      <c r="I722" s="7">
        <v>0</v>
      </c>
      <c r="J722" s="7">
        <v>0</v>
      </c>
      <c r="K722" s="108"/>
      <c r="L722" s="108"/>
    </row>
    <row r="723" spans="2:12" ht="15.75" x14ac:dyDescent="0.25">
      <c r="B723" s="236"/>
      <c r="C723" s="234"/>
      <c r="D723" s="110" t="s">
        <v>2</v>
      </c>
      <c r="E723" s="8"/>
      <c r="F723" s="8"/>
      <c r="G723" s="7">
        <v>0</v>
      </c>
      <c r="H723" s="7">
        <v>0</v>
      </c>
      <c r="I723" s="7">
        <v>0</v>
      </c>
      <c r="J723" s="7">
        <v>0</v>
      </c>
      <c r="K723" s="108"/>
      <c r="L723" s="108"/>
    </row>
    <row r="724" spans="2:12" ht="15.75" x14ac:dyDescent="0.25">
      <c r="B724" s="236"/>
      <c r="C724" s="234"/>
      <c r="D724" s="110" t="s">
        <v>3</v>
      </c>
      <c r="E724" s="8"/>
      <c r="F724" s="8"/>
      <c r="G724" s="7">
        <v>0</v>
      </c>
      <c r="H724" s="7">
        <v>0</v>
      </c>
      <c r="I724" s="7">
        <v>0</v>
      </c>
      <c r="J724" s="7">
        <v>0</v>
      </c>
      <c r="K724" s="108"/>
      <c r="L724" s="108"/>
    </row>
    <row r="725" spans="2:12" ht="15.75" x14ac:dyDescent="0.25">
      <c r="B725" s="236"/>
      <c r="C725" s="234"/>
      <c r="D725" s="110" t="s">
        <v>4</v>
      </c>
      <c r="E725" s="8"/>
      <c r="F725" s="8"/>
      <c r="G725" s="7">
        <v>0</v>
      </c>
      <c r="H725" s="7">
        <v>0</v>
      </c>
      <c r="I725" s="7">
        <v>0</v>
      </c>
      <c r="J725" s="7">
        <v>0</v>
      </c>
      <c r="K725" s="108"/>
      <c r="L725" s="108"/>
    </row>
    <row r="726" spans="2:12" ht="15.75" x14ac:dyDescent="0.25">
      <c r="B726" s="237"/>
      <c r="C726" s="234"/>
      <c r="D726" s="110" t="s">
        <v>5</v>
      </c>
      <c r="E726" s="8"/>
      <c r="F726" s="8">
        <v>25746.7</v>
      </c>
      <c r="G726" s="7">
        <v>0</v>
      </c>
      <c r="H726" s="7">
        <v>0</v>
      </c>
      <c r="I726" s="7">
        <v>0</v>
      </c>
      <c r="J726" s="7">
        <v>0</v>
      </c>
      <c r="K726" s="108"/>
      <c r="L726" s="108"/>
    </row>
    <row r="727" spans="2:12" ht="15.75" x14ac:dyDescent="0.25">
      <c r="B727" s="233" t="s">
        <v>423</v>
      </c>
      <c r="C727" s="234" t="s">
        <v>7</v>
      </c>
      <c r="D727" s="30" t="s">
        <v>1</v>
      </c>
      <c r="E727" s="7">
        <v>486557.5</v>
      </c>
      <c r="F727" s="7">
        <v>832023.4</v>
      </c>
      <c r="G727" s="7">
        <v>296472.2</v>
      </c>
      <c r="H727" s="7">
        <v>354707.9</v>
      </c>
      <c r="I727" s="7">
        <v>92232.4</v>
      </c>
      <c r="J727" s="7">
        <v>0</v>
      </c>
      <c r="K727" s="108"/>
      <c r="L727" s="108"/>
    </row>
    <row r="728" spans="2:12" ht="15.75" x14ac:dyDescent="0.25">
      <c r="B728" s="233"/>
      <c r="C728" s="234" t="s">
        <v>7</v>
      </c>
      <c r="D728" s="110" t="s">
        <v>2</v>
      </c>
      <c r="E728" s="8"/>
      <c r="F728" s="8"/>
      <c r="G728" s="7">
        <v>0</v>
      </c>
      <c r="H728" s="7">
        <v>0</v>
      </c>
      <c r="I728" s="7">
        <v>0</v>
      </c>
      <c r="J728" s="7">
        <v>0</v>
      </c>
      <c r="K728" s="108"/>
      <c r="L728" s="108"/>
    </row>
    <row r="729" spans="2:12" ht="15.75" x14ac:dyDescent="0.25">
      <c r="B729" s="233"/>
      <c r="C729" s="234" t="s">
        <v>7</v>
      </c>
      <c r="D729" s="110" t="s">
        <v>3</v>
      </c>
      <c r="E729" s="8">
        <v>486557.5</v>
      </c>
      <c r="F729" s="8">
        <v>832023.4</v>
      </c>
      <c r="G729" s="8">
        <v>296472.2</v>
      </c>
      <c r="H729" s="8">
        <v>354707.9</v>
      </c>
      <c r="I729" s="8">
        <v>92232.4</v>
      </c>
      <c r="J729" s="8">
        <v>0</v>
      </c>
      <c r="K729" s="108"/>
      <c r="L729" s="108"/>
    </row>
    <row r="730" spans="2:12" ht="15.75" x14ac:dyDescent="0.25">
      <c r="B730" s="233"/>
      <c r="C730" s="234" t="s">
        <v>7</v>
      </c>
      <c r="D730" s="110" t="s">
        <v>4</v>
      </c>
      <c r="E730" s="8"/>
      <c r="F730" s="8"/>
      <c r="G730" s="7">
        <v>0</v>
      </c>
      <c r="H730" s="7">
        <v>0</v>
      </c>
      <c r="I730" s="7">
        <v>0</v>
      </c>
      <c r="J730" s="7">
        <v>0</v>
      </c>
      <c r="K730" s="108"/>
      <c r="L730" s="108"/>
    </row>
    <row r="731" spans="2:12" ht="15.75" x14ac:dyDescent="0.25">
      <c r="B731" s="233"/>
      <c r="C731" s="234" t="s">
        <v>7</v>
      </c>
      <c r="D731" s="110" t="s">
        <v>5</v>
      </c>
      <c r="E731" s="8"/>
      <c r="F731" s="8"/>
      <c r="G731" s="7">
        <v>0</v>
      </c>
      <c r="H731" s="7">
        <v>0</v>
      </c>
      <c r="I731" s="7">
        <v>0</v>
      </c>
      <c r="J731" s="7">
        <v>0</v>
      </c>
      <c r="K731" s="108"/>
      <c r="L731" s="108"/>
    </row>
    <row r="732" spans="2:12" ht="15.75" x14ac:dyDescent="0.25">
      <c r="B732" s="233" t="s">
        <v>488</v>
      </c>
      <c r="C732" s="248" t="s">
        <v>6</v>
      </c>
      <c r="D732" s="30" t="s">
        <v>1</v>
      </c>
      <c r="E732" s="7">
        <v>0</v>
      </c>
      <c r="F732" s="7">
        <v>25746.7</v>
      </c>
      <c r="G732" s="7">
        <v>0</v>
      </c>
      <c r="H732" s="7">
        <v>0</v>
      </c>
      <c r="I732" s="7">
        <v>0</v>
      </c>
      <c r="J732" s="7">
        <v>0</v>
      </c>
      <c r="K732" s="108"/>
      <c r="L732" s="108"/>
    </row>
    <row r="733" spans="2:12" ht="15.75" x14ac:dyDescent="0.25">
      <c r="B733" s="233"/>
      <c r="C733" s="248"/>
      <c r="D733" s="110" t="s">
        <v>2</v>
      </c>
      <c r="E733" s="8"/>
      <c r="F733" s="8"/>
      <c r="G733" s="7">
        <v>0</v>
      </c>
      <c r="H733" s="7">
        <v>0</v>
      </c>
      <c r="I733" s="7">
        <v>0</v>
      </c>
      <c r="J733" s="7">
        <v>0</v>
      </c>
      <c r="K733" s="108"/>
      <c r="L733" s="108"/>
    </row>
    <row r="734" spans="2:12" ht="15.75" x14ac:dyDescent="0.25">
      <c r="B734" s="233"/>
      <c r="C734" s="248"/>
      <c r="D734" s="110" t="s">
        <v>3</v>
      </c>
      <c r="E734" s="8"/>
      <c r="F734" s="8"/>
      <c r="G734" s="7">
        <v>0</v>
      </c>
      <c r="H734" s="7">
        <v>0</v>
      </c>
      <c r="I734" s="7">
        <v>0</v>
      </c>
      <c r="J734" s="7">
        <v>0</v>
      </c>
      <c r="K734" s="108"/>
      <c r="L734" s="108"/>
    </row>
    <row r="735" spans="2:12" ht="15.75" x14ac:dyDescent="0.25">
      <c r="B735" s="233"/>
      <c r="C735" s="248"/>
      <c r="D735" s="110" t="s">
        <v>4</v>
      </c>
      <c r="E735" s="8"/>
      <c r="F735" s="8"/>
      <c r="G735" s="7">
        <v>0</v>
      </c>
      <c r="H735" s="7">
        <v>0</v>
      </c>
      <c r="I735" s="7">
        <v>0</v>
      </c>
      <c r="J735" s="7">
        <v>0</v>
      </c>
      <c r="K735" s="108"/>
      <c r="L735" s="108"/>
    </row>
    <row r="736" spans="2:12" ht="15.75" x14ac:dyDescent="0.25">
      <c r="B736" s="233"/>
      <c r="C736" s="248"/>
      <c r="D736" s="110" t="s">
        <v>5</v>
      </c>
      <c r="E736" s="8"/>
      <c r="F736" s="8">
        <v>25746.7</v>
      </c>
      <c r="G736" s="7">
        <v>0</v>
      </c>
      <c r="H736" s="7">
        <v>0</v>
      </c>
      <c r="I736" s="7">
        <v>0</v>
      </c>
      <c r="J736" s="7">
        <v>0</v>
      </c>
      <c r="K736" s="108"/>
      <c r="L736" s="108"/>
    </row>
    <row r="737" spans="2:12" ht="15.75" x14ac:dyDescent="0.25">
      <c r="B737" s="233" t="s">
        <v>239</v>
      </c>
      <c r="C737" s="234" t="s">
        <v>7</v>
      </c>
      <c r="D737" s="30" t="s">
        <v>1</v>
      </c>
      <c r="E737" s="7">
        <v>202230.7</v>
      </c>
      <c r="F737" s="7">
        <v>218460.79999999999</v>
      </c>
      <c r="G737" s="7">
        <v>167515.5</v>
      </c>
      <c r="H737" s="7">
        <v>269756.2</v>
      </c>
      <c r="I737" s="7">
        <v>146506.4</v>
      </c>
      <c r="J737" s="7">
        <v>0</v>
      </c>
      <c r="K737" s="108"/>
      <c r="L737" s="108"/>
    </row>
    <row r="738" spans="2:12" ht="15.75" x14ac:dyDescent="0.25">
      <c r="B738" s="233"/>
      <c r="C738" s="234" t="s">
        <v>7</v>
      </c>
      <c r="D738" s="110" t="s">
        <v>2</v>
      </c>
      <c r="E738" s="8">
        <v>7800</v>
      </c>
      <c r="F738" s="8">
        <v>0</v>
      </c>
      <c r="G738" s="8">
        <v>0</v>
      </c>
      <c r="H738" s="8">
        <v>0</v>
      </c>
      <c r="I738" s="8">
        <v>0</v>
      </c>
      <c r="J738" s="8">
        <v>0</v>
      </c>
      <c r="K738" s="108"/>
      <c r="L738" s="108"/>
    </row>
    <row r="739" spans="2:12" ht="15.75" x14ac:dyDescent="0.25">
      <c r="B739" s="233"/>
      <c r="C739" s="234" t="s">
        <v>7</v>
      </c>
      <c r="D739" s="110" t="s">
        <v>3</v>
      </c>
      <c r="E739" s="8">
        <v>194430.7</v>
      </c>
      <c r="F739" s="8">
        <v>218460.79999999999</v>
      </c>
      <c r="G739" s="8">
        <v>167515.5</v>
      </c>
      <c r="H739" s="8">
        <v>269756.2</v>
      </c>
      <c r="I739" s="8">
        <v>146506.4</v>
      </c>
      <c r="J739" s="8">
        <v>0</v>
      </c>
      <c r="K739" s="108"/>
      <c r="L739" s="108"/>
    </row>
    <row r="740" spans="2:12" ht="15.75" x14ac:dyDescent="0.25">
      <c r="B740" s="233"/>
      <c r="C740" s="234" t="s">
        <v>7</v>
      </c>
      <c r="D740" s="110" t="s">
        <v>4</v>
      </c>
      <c r="E740" s="8"/>
      <c r="F740" s="8"/>
      <c r="G740" s="7">
        <v>0</v>
      </c>
      <c r="H740" s="7">
        <v>0</v>
      </c>
      <c r="I740" s="7">
        <v>0</v>
      </c>
      <c r="J740" s="7">
        <v>0</v>
      </c>
      <c r="K740" s="108"/>
      <c r="L740" s="108"/>
    </row>
    <row r="741" spans="2:12" ht="15.75" x14ac:dyDescent="0.25">
      <c r="B741" s="233"/>
      <c r="C741" s="234" t="s">
        <v>7</v>
      </c>
      <c r="D741" s="110" t="s">
        <v>5</v>
      </c>
      <c r="E741" s="8"/>
      <c r="F741" s="8"/>
      <c r="G741" s="7">
        <v>0</v>
      </c>
      <c r="H741" s="7">
        <v>0</v>
      </c>
      <c r="I741" s="7">
        <v>0</v>
      </c>
      <c r="J741" s="7">
        <v>0</v>
      </c>
      <c r="K741" s="108"/>
      <c r="L741" s="108"/>
    </row>
    <row r="742" spans="2:12" ht="15.75" x14ac:dyDescent="0.25">
      <c r="B742" s="233" t="s">
        <v>424</v>
      </c>
      <c r="C742" s="234" t="s">
        <v>7</v>
      </c>
      <c r="D742" s="30" t="s">
        <v>1</v>
      </c>
      <c r="E742" s="7">
        <v>202230.7</v>
      </c>
      <c r="F742" s="7">
        <v>218460.79999999999</v>
      </c>
      <c r="G742" s="7">
        <v>167515.5</v>
      </c>
      <c r="H742" s="7">
        <v>269756.2</v>
      </c>
      <c r="I742" s="7">
        <v>146506.4</v>
      </c>
      <c r="J742" s="7">
        <v>0</v>
      </c>
      <c r="K742" s="108"/>
      <c r="L742" s="108"/>
    </row>
    <row r="743" spans="2:12" ht="15.75" x14ac:dyDescent="0.25">
      <c r="B743" s="233"/>
      <c r="C743" s="234" t="s">
        <v>7</v>
      </c>
      <c r="D743" s="110" t="s">
        <v>2</v>
      </c>
      <c r="E743" s="8">
        <v>7800</v>
      </c>
      <c r="F743" s="8">
        <v>0</v>
      </c>
      <c r="G743" s="8">
        <v>0</v>
      </c>
      <c r="H743" s="8">
        <v>0</v>
      </c>
      <c r="I743" s="8">
        <v>0</v>
      </c>
      <c r="J743" s="8">
        <v>0</v>
      </c>
      <c r="K743" s="108"/>
      <c r="L743" s="108"/>
    </row>
    <row r="744" spans="2:12" ht="15.75" x14ac:dyDescent="0.25">
      <c r="B744" s="233"/>
      <c r="C744" s="234" t="s">
        <v>7</v>
      </c>
      <c r="D744" s="110" t="s">
        <v>3</v>
      </c>
      <c r="E744" s="8">
        <v>194430.7</v>
      </c>
      <c r="F744" s="8">
        <v>218460.79999999999</v>
      </c>
      <c r="G744" s="8">
        <v>167515.5</v>
      </c>
      <c r="H744" s="8">
        <v>269756.2</v>
      </c>
      <c r="I744" s="8">
        <v>146506.4</v>
      </c>
      <c r="J744" s="8">
        <v>0</v>
      </c>
      <c r="K744" s="108"/>
      <c r="L744" s="108"/>
    </row>
    <row r="745" spans="2:12" ht="15.75" x14ac:dyDescent="0.25">
      <c r="B745" s="233"/>
      <c r="C745" s="234" t="s">
        <v>7</v>
      </c>
      <c r="D745" s="110" t="s">
        <v>4</v>
      </c>
      <c r="E745" s="8"/>
      <c r="F745" s="8"/>
      <c r="G745" s="7"/>
      <c r="H745" s="7"/>
      <c r="I745" s="7"/>
      <c r="J745" s="7"/>
      <c r="K745" s="108"/>
      <c r="L745" s="108"/>
    </row>
    <row r="746" spans="2:12" ht="15.75" x14ac:dyDescent="0.25">
      <c r="B746" s="233"/>
      <c r="C746" s="234" t="s">
        <v>7</v>
      </c>
      <c r="D746" s="110" t="s">
        <v>5</v>
      </c>
      <c r="E746" s="8"/>
      <c r="F746" s="8"/>
      <c r="G746" s="7"/>
      <c r="H746" s="7"/>
      <c r="I746" s="7"/>
      <c r="J746" s="7"/>
      <c r="K746" s="108"/>
      <c r="L746" s="108"/>
    </row>
    <row r="747" spans="2:12" ht="15.75" x14ac:dyDescent="0.25">
      <c r="B747" s="235" t="s">
        <v>235</v>
      </c>
      <c r="C747" s="234" t="s">
        <v>0</v>
      </c>
      <c r="D747" s="30" t="s">
        <v>1</v>
      </c>
      <c r="E747" s="7">
        <v>153627.79999999999</v>
      </c>
      <c r="F747" s="7">
        <v>50335.4</v>
      </c>
      <c r="G747" s="7"/>
      <c r="H747" s="7"/>
      <c r="I747" s="7"/>
      <c r="J747" s="7"/>
      <c r="K747" s="108"/>
      <c r="L747" s="108"/>
    </row>
    <row r="748" spans="2:12" ht="15.75" x14ac:dyDescent="0.25">
      <c r="B748" s="236"/>
      <c r="C748" s="234" t="s">
        <v>7</v>
      </c>
      <c r="D748" s="110" t="s">
        <v>2</v>
      </c>
      <c r="E748" s="8">
        <v>7360</v>
      </c>
      <c r="F748" s="8">
        <v>26582.400000000001</v>
      </c>
      <c r="G748" s="7"/>
      <c r="H748" s="7"/>
      <c r="I748" s="7"/>
      <c r="J748" s="7"/>
      <c r="K748" s="108"/>
      <c r="L748" s="108"/>
    </row>
    <row r="749" spans="2:12" ht="15.75" x14ac:dyDescent="0.25">
      <c r="B749" s="236"/>
      <c r="C749" s="234" t="s">
        <v>7</v>
      </c>
      <c r="D749" s="110" t="s">
        <v>3</v>
      </c>
      <c r="E749" s="8">
        <v>146267.79999999999</v>
      </c>
      <c r="F749" s="8">
        <v>23753</v>
      </c>
      <c r="G749" s="7"/>
      <c r="H749" s="7"/>
      <c r="I749" s="7"/>
      <c r="J749" s="7"/>
      <c r="K749" s="108"/>
      <c r="L749" s="108"/>
    </row>
    <row r="750" spans="2:12" ht="15.75" x14ac:dyDescent="0.25">
      <c r="B750" s="236"/>
      <c r="C750" s="234" t="s">
        <v>7</v>
      </c>
      <c r="D750" s="110" t="s">
        <v>4</v>
      </c>
      <c r="E750" s="8"/>
      <c r="F750" s="8"/>
      <c r="G750" s="7"/>
      <c r="H750" s="7"/>
      <c r="I750" s="7"/>
      <c r="J750" s="7"/>
      <c r="K750" s="108"/>
      <c r="L750" s="108"/>
    </row>
    <row r="751" spans="2:12" ht="15.75" x14ac:dyDescent="0.25">
      <c r="B751" s="236"/>
      <c r="C751" s="234" t="s">
        <v>7</v>
      </c>
      <c r="D751" s="110" t="s">
        <v>5</v>
      </c>
      <c r="E751" s="8"/>
      <c r="F751" s="8"/>
      <c r="G751" s="7"/>
      <c r="H751" s="7"/>
      <c r="I751" s="7"/>
      <c r="J751" s="7"/>
      <c r="K751" s="108"/>
      <c r="L751" s="108"/>
    </row>
    <row r="752" spans="2:12" ht="15.75" x14ac:dyDescent="0.25">
      <c r="B752" s="236"/>
      <c r="C752" s="234" t="s">
        <v>7</v>
      </c>
      <c r="D752" s="30" t="s">
        <v>1</v>
      </c>
      <c r="E752" s="7">
        <v>141545</v>
      </c>
      <c r="F752" s="7">
        <v>50335.4</v>
      </c>
      <c r="G752" s="7"/>
      <c r="H752" s="7"/>
      <c r="I752" s="7"/>
      <c r="J752" s="7"/>
      <c r="K752" s="108"/>
      <c r="L752" s="108"/>
    </row>
    <row r="753" spans="2:12" ht="15.75" x14ac:dyDescent="0.25">
      <c r="B753" s="236"/>
      <c r="C753" s="234" t="s">
        <v>7</v>
      </c>
      <c r="D753" s="110" t="s">
        <v>2</v>
      </c>
      <c r="E753" s="8">
        <v>7360</v>
      </c>
      <c r="F753" s="8">
        <v>26582.400000000001</v>
      </c>
      <c r="G753" s="7"/>
      <c r="H753" s="7"/>
      <c r="I753" s="7"/>
      <c r="J753" s="7"/>
      <c r="K753" s="108"/>
      <c r="L753" s="108"/>
    </row>
    <row r="754" spans="2:12" ht="15.75" x14ac:dyDescent="0.25">
      <c r="B754" s="236"/>
      <c r="C754" s="234" t="s">
        <v>7</v>
      </c>
      <c r="D754" s="110" t="s">
        <v>3</v>
      </c>
      <c r="E754" s="8">
        <v>134185</v>
      </c>
      <c r="F754" s="8">
        <v>23753</v>
      </c>
      <c r="G754" s="7"/>
      <c r="H754" s="7"/>
      <c r="I754" s="7"/>
      <c r="J754" s="7"/>
      <c r="K754" s="108"/>
      <c r="L754" s="108"/>
    </row>
    <row r="755" spans="2:12" ht="15.75" x14ac:dyDescent="0.25">
      <c r="B755" s="236"/>
      <c r="C755" s="234" t="s">
        <v>7</v>
      </c>
      <c r="D755" s="110" t="s">
        <v>4</v>
      </c>
      <c r="E755" s="8"/>
      <c r="F755" s="8"/>
      <c r="G755" s="7"/>
      <c r="H755" s="7"/>
      <c r="I755" s="7"/>
      <c r="J755" s="7"/>
      <c r="K755" s="108"/>
      <c r="L755" s="108"/>
    </row>
    <row r="756" spans="2:12" ht="15.75" x14ac:dyDescent="0.25">
      <c r="B756" s="236"/>
      <c r="C756" s="234" t="s">
        <v>7</v>
      </c>
      <c r="D756" s="110" t="s">
        <v>5</v>
      </c>
      <c r="E756" s="8"/>
      <c r="F756" s="8"/>
      <c r="G756" s="7"/>
      <c r="H756" s="7"/>
      <c r="I756" s="7"/>
      <c r="J756" s="7"/>
      <c r="K756" s="108"/>
      <c r="L756" s="108"/>
    </row>
    <row r="757" spans="2:12" ht="15.75" x14ac:dyDescent="0.25">
      <c r="B757" s="236"/>
      <c r="C757" s="234" t="s">
        <v>9</v>
      </c>
      <c r="D757" s="30" t="s">
        <v>1</v>
      </c>
      <c r="E757" s="7">
        <v>12082.8</v>
      </c>
      <c r="F757" s="7">
        <v>0</v>
      </c>
      <c r="G757" s="7"/>
      <c r="H757" s="7"/>
      <c r="I757" s="7"/>
      <c r="J757" s="7"/>
      <c r="K757" s="108"/>
      <c r="L757" s="108"/>
    </row>
    <row r="758" spans="2:12" ht="15.75" x14ac:dyDescent="0.25">
      <c r="B758" s="236"/>
      <c r="C758" s="234" t="s">
        <v>7</v>
      </c>
      <c r="D758" s="110" t="s">
        <v>2</v>
      </c>
      <c r="E758" s="8"/>
      <c r="F758" s="8"/>
      <c r="G758" s="7"/>
      <c r="H758" s="7"/>
      <c r="I758" s="7"/>
      <c r="J758" s="7"/>
      <c r="K758" s="108"/>
      <c r="L758" s="108"/>
    </row>
    <row r="759" spans="2:12" ht="15.75" x14ac:dyDescent="0.25">
      <c r="B759" s="236"/>
      <c r="C759" s="234" t="s">
        <v>7</v>
      </c>
      <c r="D759" s="110" t="s">
        <v>3</v>
      </c>
      <c r="E759" s="8">
        <v>12082.8</v>
      </c>
      <c r="F759" s="8"/>
      <c r="G759" s="7"/>
      <c r="H759" s="7"/>
      <c r="I759" s="7"/>
      <c r="J759" s="7"/>
      <c r="K759" s="108"/>
      <c r="L759" s="108"/>
    </row>
    <row r="760" spans="2:12" ht="15.75" x14ac:dyDescent="0.25">
      <c r="B760" s="236"/>
      <c r="C760" s="234" t="s">
        <v>7</v>
      </c>
      <c r="D760" s="110" t="s">
        <v>4</v>
      </c>
      <c r="E760" s="8"/>
      <c r="F760" s="8"/>
      <c r="G760" s="7"/>
      <c r="H760" s="7"/>
      <c r="I760" s="7"/>
      <c r="J760" s="7"/>
      <c r="K760" s="108"/>
      <c r="L760" s="108"/>
    </row>
    <row r="761" spans="2:12" ht="15.75" x14ac:dyDescent="0.25">
      <c r="B761" s="237"/>
      <c r="C761" s="234" t="s">
        <v>7</v>
      </c>
      <c r="D761" s="110" t="s">
        <v>5</v>
      </c>
      <c r="E761" s="8"/>
      <c r="F761" s="8"/>
      <c r="G761" s="7"/>
      <c r="H761" s="7"/>
      <c r="I761" s="7"/>
      <c r="J761" s="7"/>
      <c r="K761" s="108"/>
      <c r="L761" s="108"/>
    </row>
    <row r="762" spans="2:12" ht="15.75" x14ac:dyDescent="0.25">
      <c r="B762" s="233" t="s">
        <v>425</v>
      </c>
      <c r="C762" s="248" t="s">
        <v>7</v>
      </c>
      <c r="D762" s="30" t="s">
        <v>1</v>
      </c>
      <c r="E762" s="7">
        <v>141545</v>
      </c>
      <c r="F762" s="7">
        <v>0</v>
      </c>
      <c r="G762" s="7"/>
      <c r="H762" s="7"/>
      <c r="I762" s="7"/>
      <c r="J762" s="7"/>
      <c r="K762" s="108"/>
      <c r="L762" s="108"/>
    </row>
    <row r="763" spans="2:12" ht="15.75" x14ac:dyDescent="0.25">
      <c r="B763" s="233"/>
      <c r="C763" s="248" t="s">
        <v>7</v>
      </c>
      <c r="D763" s="110" t="s">
        <v>2</v>
      </c>
      <c r="E763" s="8">
        <v>7360</v>
      </c>
      <c r="F763" s="8"/>
      <c r="G763" s="7"/>
      <c r="H763" s="7"/>
      <c r="I763" s="7"/>
      <c r="J763" s="7"/>
      <c r="K763" s="108"/>
      <c r="L763" s="108"/>
    </row>
    <row r="764" spans="2:12" ht="15.75" x14ac:dyDescent="0.25">
      <c r="B764" s="233"/>
      <c r="C764" s="248" t="s">
        <v>7</v>
      </c>
      <c r="D764" s="110" t="s">
        <v>3</v>
      </c>
      <c r="E764" s="8">
        <v>134185</v>
      </c>
      <c r="F764" s="8"/>
      <c r="G764" s="7"/>
      <c r="H764" s="7"/>
      <c r="I764" s="7"/>
      <c r="J764" s="7"/>
      <c r="K764" s="108"/>
      <c r="L764" s="108"/>
    </row>
    <row r="765" spans="2:12" ht="15.75" x14ac:dyDescent="0.25">
      <c r="B765" s="233"/>
      <c r="C765" s="248" t="s">
        <v>7</v>
      </c>
      <c r="D765" s="110" t="s">
        <v>4</v>
      </c>
      <c r="E765" s="8"/>
      <c r="F765" s="8"/>
      <c r="G765" s="7"/>
      <c r="H765" s="7"/>
      <c r="I765" s="7"/>
      <c r="J765" s="7"/>
      <c r="K765" s="108"/>
      <c r="L765" s="108"/>
    </row>
    <row r="766" spans="2:12" ht="15.75" x14ac:dyDescent="0.25">
      <c r="B766" s="233"/>
      <c r="C766" s="248" t="s">
        <v>7</v>
      </c>
      <c r="D766" s="110" t="s">
        <v>5</v>
      </c>
      <c r="E766" s="8"/>
      <c r="F766" s="8"/>
      <c r="G766" s="7"/>
      <c r="H766" s="7"/>
      <c r="I766" s="7"/>
      <c r="J766" s="7"/>
      <c r="K766" s="108"/>
      <c r="L766" s="108"/>
    </row>
    <row r="767" spans="2:12" ht="15.75" x14ac:dyDescent="0.25">
      <c r="B767" s="235" t="s">
        <v>650</v>
      </c>
      <c r="C767" s="234" t="s">
        <v>0</v>
      </c>
      <c r="D767" s="30" t="s">
        <v>1</v>
      </c>
      <c r="E767" s="7">
        <v>12082.8</v>
      </c>
      <c r="F767" s="7">
        <v>50335.4</v>
      </c>
      <c r="G767" s="7"/>
      <c r="H767" s="7"/>
      <c r="I767" s="7"/>
      <c r="J767" s="7"/>
      <c r="K767" s="108"/>
      <c r="L767" s="108"/>
    </row>
    <row r="768" spans="2:12" ht="15.75" x14ac:dyDescent="0.25">
      <c r="B768" s="236"/>
      <c r="C768" s="234" t="s">
        <v>7</v>
      </c>
      <c r="D768" s="110" t="s">
        <v>2</v>
      </c>
      <c r="E768" s="8"/>
      <c r="F768" s="8">
        <v>26582.400000000001</v>
      </c>
      <c r="G768" s="7"/>
      <c r="H768" s="7"/>
      <c r="I768" s="7"/>
      <c r="J768" s="7"/>
      <c r="K768" s="108"/>
      <c r="L768" s="108"/>
    </row>
    <row r="769" spans="2:12" ht="15.75" x14ac:dyDescent="0.25">
      <c r="B769" s="236"/>
      <c r="C769" s="234" t="s">
        <v>7</v>
      </c>
      <c r="D769" s="110" t="s">
        <v>3</v>
      </c>
      <c r="E769" s="8">
        <v>12082.8</v>
      </c>
      <c r="F769" s="8">
        <v>23753</v>
      </c>
      <c r="G769" s="7"/>
      <c r="H769" s="7"/>
      <c r="I769" s="7"/>
      <c r="J769" s="7"/>
      <c r="K769" s="108"/>
      <c r="L769" s="108"/>
    </row>
    <row r="770" spans="2:12" ht="15.75" x14ac:dyDescent="0.25">
      <c r="B770" s="236"/>
      <c r="C770" s="234" t="s">
        <v>7</v>
      </c>
      <c r="D770" s="110" t="s">
        <v>4</v>
      </c>
      <c r="E770" s="8"/>
      <c r="F770" s="8"/>
      <c r="G770" s="7"/>
      <c r="H770" s="7"/>
      <c r="I770" s="7"/>
      <c r="J770" s="7"/>
      <c r="K770" s="108"/>
      <c r="L770" s="108"/>
    </row>
    <row r="771" spans="2:12" ht="15.75" x14ac:dyDescent="0.25">
      <c r="B771" s="236"/>
      <c r="C771" s="234" t="s">
        <v>7</v>
      </c>
      <c r="D771" s="110" t="s">
        <v>5</v>
      </c>
      <c r="E771" s="8"/>
      <c r="F771" s="8"/>
      <c r="G771" s="7"/>
      <c r="H771" s="7"/>
      <c r="I771" s="7"/>
      <c r="J771" s="7"/>
      <c r="K771" s="108"/>
      <c r="L771" s="108"/>
    </row>
    <row r="772" spans="2:12" ht="15.75" x14ac:dyDescent="0.25">
      <c r="B772" s="236"/>
      <c r="C772" s="234" t="s">
        <v>7</v>
      </c>
      <c r="D772" s="30" t="s">
        <v>1</v>
      </c>
      <c r="E772" s="7">
        <v>0</v>
      </c>
      <c r="F772" s="7">
        <v>50335.4</v>
      </c>
      <c r="G772" s="7">
        <v>0</v>
      </c>
      <c r="H772" s="7">
        <v>0</v>
      </c>
      <c r="I772" s="7">
        <v>0</v>
      </c>
      <c r="J772" s="7">
        <v>0</v>
      </c>
      <c r="K772" s="108"/>
      <c r="L772" s="108"/>
    </row>
    <row r="773" spans="2:12" ht="15.75" x14ac:dyDescent="0.25">
      <c r="B773" s="236"/>
      <c r="C773" s="234"/>
      <c r="D773" s="110" t="s">
        <v>2</v>
      </c>
      <c r="E773" s="8"/>
      <c r="F773" s="8">
        <v>26582.400000000001</v>
      </c>
      <c r="G773" s="7"/>
      <c r="H773" s="7"/>
      <c r="I773" s="7"/>
      <c r="J773" s="7"/>
      <c r="K773" s="108"/>
      <c r="L773" s="108"/>
    </row>
    <row r="774" spans="2:12" ht="15.75" x14ac:dyDescent="0.25">
      <c r="B774" s="236"/>
      <c r="C774" s="234"/>
      <c r="D774" s="110" t="s">
        <v>3</v>
      </c>
      <c r="E774" s="8"/>
      <c r="F774" s="8">
        <v>23753</v>
      </c>
      <c r="G774" s="7"/>
      <c r="H774" s="7"/>
      <c r="I774" s="7"/>
      <c r="J774" s="7"/>
      <c r="K774" s="108"/>
      <c r="L774" s="108"/>
    </row>
    <row r="775" spans="2:12" ht="15.75" x14ac:dyDescent="0.25">
      <c r="B775" s="236"/>
      <c r="C775" s="234"/>
      <c r="D775" s="110" t="s">
        <v>4</v>
      </c>
      <c r="E775" s="8"/>
      <c r="F775" s="8"/>
      <c r="G775" s="7"/>
      <c r="H775" s="7"/>
      <c r="I775" s="7"/>
      <c r="J775" s="7"/>
      <c r="K775" s="108"/>
      <c r="L775" s="108"/>
    </row>
    <row r="776" spans="2:12" ht="15.75" x14ac:dyDescent="0.25">
      <c r="B776" s="236"/>
      <c r="C776" s="234"/>
      <c r="D776" s="110" t="s">
        <v>5</v>
      </c>
      <c r="E776" s="8"/>
      <c r="F776" s="8"/>
      <c r="G776" s="7"/>
      <c r="H776" s="7"/>
      <c r="I776" s="7"/>
      <c r="J776" s="7"/>
      <c r="K776" s="108"/>
      <c r="L776" s="108"/>
    </row>
    <row r="777" spans="2:12" ht="15.75" x14ac:dyDescent="0.25">
      <c r="B777" s="236"/>
      <c r="C777" s="234" t="s">
        <v>9</v>
      </c>
      <c r="D777" s="30" t="s">
        <v>1</v>
      </c>
      <c r="E777" s="7">
        <v>12082.8</v>
      </c>
      <c r="F777" s="7">
        <v>0</v>
      </c>
      <c r="G777" s="7">
        <v>0</v>
      </c>
      <c r="H777" s="7">
        <v>0</v>
      </c>
      <c r="I777" s="7">
        <v>0</v>
      </c>
      <c r="J777" s="7">
        <v>0</v>
      </c>
      <c r="K777" s="108"/>
      <c r="L777" s="108"/>
    </row>
    <row r="778" spans="2:12" ht="15.75" x14ac:dyDescent="0.25">
      <c r="B778" s="236"/>
      <c r="C778" s="234" t="s">
        <v>7</v>
      </c>
      <c r="D778" s="110" t="s">
        <v>2</v>
      </c>
      <c r="E778" s="8"/>
      <c r="F778" s="8"/>
      <c r="G778" s="7"/>
      <c r="H778" s="7"/>
      <c r="I778" s="7"/>
      <c r="J778" s="7"/>
      <c r="K778" s="108"/>
      <c r="L778" s="108"/>
    </row>
    <row r="779" spans="2:12" ht="15.75" x14ac:dyDescent="0.25">
      <c r="B779" s="236"/>
      <c r="C779" s="234" t="s">
        <v>7</v>
      </c>
      <c r="D779" s="110" t="s">
        <v>3</v>
      </c>
      <c r="E779" s="8">
        <v>12082.8</v>
      </c>
      <c r="F779" s="8">
        <v>0</v>
      </c>
      <c r="G779" s="8">
        <v>0</v>
      </c>
      <c r="H779" s="8">
        <v>0</v>
      </c>
      <c r="I779" s="8">
        <v>0</v>
      </c>
      <c r="J779" s="8">
        <v>0</v>
      </c>
      <c r="K779" s="108"/>
      <c r="L779" s="108"/>
    </row>
    <row r="780" spans="2:12" ht="15.75" x14ac:dyDescent="0.25">
      <c r="B780" s="236"/>
      <c r="C780" s="234" t="s">
        <v>7</v>
      </c>
      <c r="D780" s="110" t="s">
        <v>4</v>
      </c>
      <c r="E780" s="8"/>
      <c r="F780" s="8"/>
      <c r="G780" s="7"/>
      <c r="H780" s="7"/>
      <c r="I780" s="7"/>
      <c r="J780" s="7"/>
      <c r="K780" s="108"/>
      <c r="L780" s="108"/>
    </row>
    <row r="781" spans="2:12" ht="15.75" x14ac:dyDescent="0.25">
      <c r="B781" s="237"/>
      <c r="C781" s="234" t="s">
        <v>7</v>
      </c>
      <c r="D781" s="110" t="s">
        <v>5</v>
      </c>
      <c r="E781" s="8"/>
      <c r="F781" s="8"/>
      <c r="G781" s="7"/>
      <c r="H781" s="7"/>
      <c r="I781" s="7"/>
      <c r="J781" s="7"/>
      <c r="K781" s="108"/>
      <c r="L781" s="108"/>
    </row>
    <row r="782" spans="2:12" ht="15.75" x14ac:dyDescent="0.25">
      <c r="B782" s="235" t="s">
        <v>517</v>
      </c>
      <c r="C782" s="242" t="s">
        <v>9</v>
      </c>
      <c r="D782" s="30" t="s">
        <v>1</v>
      </c>
      <c r="E782" s="7">
        <v>68993.600000000006</v>
      </c>
      <c r="F782" s="7">
        <v>37089</v>
      </c>
      <c r="G782" s="7">
        <v>0</v>
      </c>
      <c r="H782" s="7">
        <v>0</v>
      </c>
      <c r="I782" s="7">
        <v>0</v>
      </c>
      <c r="J782" s="7">
        <v>0</v>
      </c>
      <c r="K782" s="108"/>
      <c r="L782" s="108"/>
    </row>
    <row r="783" spans="2:12" ht="15.75" x14ac:dyDescent="0.25">
      <c r="B783" s="236"/>
      <c r="C783" s="243"/>
      <c r="D783" s="110" t="s">
        <v>2</v>
      </c>
      <c r="E783" s="8">
        <v>68993.600000000006</v>
      </c>
      <c r="F783" s="8">
        <v>37089</v>
      </c>
      <c r="G783" s="8">
        <v>0</v>
      </c>
      <c r="H783" s="8">
        <v>0</v>
      </c>
      <c r="I783" s="8">
        <v>0</v>
      </c>
      <c r="J783" s="8">
        <v>0</v>
      </c>
      <c r="K783" s="108"/>
      <c r="L783" s="108"/>
    </row>
    <row r="784" spans="2:12" ht="15.75" x14ac:dyDescent="0.25">
      <c r="B784" s="236"/>
      <c r="C784" s="243"/>
      <c r="D784" s="110" t="s">
        <v>3</v>
      </c>
      <c r="E784" s="8"/>
      <c r="F784" s="8"/>
      <c r="G784" s="7"/>
      <c r="H784" s="7"/>
      <c r="I784" s="7"/>
      <c r="J784" s="7"/>
      <c r="K784" s="108"/>
      <c r="L784" s="108"/>
    </row>
    <row r="785" spans="2:12" ht="15.75" x14ac:dyDescent="0.25">
      <c r="B785" s="236"/>
      <c r="C785" s="243"/>
      <c r="D785" s="110" t="s">
        <v>4</v>
      </c>
      <c r="E785" s="8"/>
      <c r="F785" s="8"/>
      <c r="G785" s="7"/>
      <c r="H785" s="7"/>
      <c r="I785" s="7"/>
      <c r="J785" s="7"/>
      <c r="K785" s="108"/>
      <c r="L785" s="108"/>
    </row>
    <row r="786" spans="2:12" ht="15.75" x14ac:dyDescent="0.25">
      <c r="B786" s="237"/>
      <c r="C786" s="244"/>
      <c r="D786" s="110" t="s">
        <v>5</v>
      </c>
      <c r="E786" s="8"/>
      <c r="F786" s="8"/>
      <c r="G786" s="7"/>
      <c r="H786" s="7"/>
      <c r="I786" s="7"/>
      <c r="J786" s="7"/>
      <c r="K786" s="108"/>
      <c r="L786" s="108"/>
    </row>
    <row r="787" spans="2:12" ht="15.75" x14ac:dyDescent="0.25">
      <c r="B787" s="235" t="s">
        <v>651</v>
      </c>
      <c r="C787" s="242" t="s">
        <v>9</v>
      </c>
      <c r="D787" s="30" t="s">
        <v>1</v>
      </c>
      <c r="E787" s="7">
        <v>68993.600000000006</v>
      </c>
      <c r="F787" s="7">
        <v>37089</v>
      </c>
      <c r="G787" s="7">
        <v>0</v>
      </c>
      <c r="H787" s="7">
        <v>0</v>
      </c>
      <c r="I787" s="7">
        <v>0</v>
      </c>
      <c r="J787" s="7">
        <v>0</v>
      </c>
      <c r="K787" s="108"/>
      <c r="L787" s="108"/>
    </row>
    <row r="788" spans="2:12" ht="15.75" x14ac:dyDescent="0.25">
      <c r="B788" s="236"/>
      <c r="C788" s="243"/>
      <c r="D788" s="110" t="s">
        <v>2</v>
      </c>
      <c r="E788" s="8">
        <v>68993.600000000006</v>
      </c>
      <c r="F788" s="8">
        <v>37089</v>
      </c>
      <c r="G788" s="8">
        <v>0</v>
      </c>
      <c r="H788" s="8">
        <v>0</v>
      </c>
      <c r="I788" s="8">
        <v>0</v>
      </c>
      <c r="J788" s="8">
        <v>0</v>
      </c>
      <c r="K788" s="108"/>
      <c r="L788" s="108"/>
    </row>
    <row r="789" spans="2:12" ht="15.75" x14ac:dyDescent="0.25">
      <c r="B789" s="236"/>
      <c r="C789" s="243"/>
      <c r="D789" s="110" t="s">
        <v>3</v>
      </c>
      <c r="E789" s="8"/>
      <c r="F789" s="8"/>
      <c r="G789" s="7"/>
      <c r="H789" s="7"/>
      <c r="I789" s="7"/>
      <c r="J789" s="7"/>
      <c r="K789" s="108"/>
      <c r="L789" s="108"/>
    </row>
    <row r="790" spans="2:12" ht="15.75" x14ac:dyDescent="0.25">
      <c r="B790" s="236"/>
      <c r="C790" s="243"/>
      <c r="D790" s="110" t="s">
        <v>4</v>
      </c>
      <c r="E790" s="8"/>
      <c r="F790" s="8"/>
      <c r="G790" s="7"/>
      <c r="H790" s="7"/>
      <c r="I790" s="7"/>
      <c r="J790" s="7"/>
      <c r="K790" s="108"/>
      <c r="L790" s="108"/>
    </row>
    <row r="791" spans="2:12" ht="15.75" x14ac:dyDescent="0.25">
      <c r="B791" s="237"/>
      <c r="C791" s="244"/>
      <c r="D791" s="110" t="s">
        <v>5</v>
      </c>
      <c r="E791" s="8"/>
      <c r="F791" s="8"/>
      <c r="G791" s="7"/>
      <c r="H791" s="7"/>
      <c r="I791" s="7"/>
      <c r="J791" s="7"/>
      <c r="K791" s="108"/>
      <c r="L791" s="108"/>
    </row>
    <row r="792" spans="2:12" ht="15.75" x14ac:dyDescent="0.25">
      <c r="B792" s="245" t="s">
        <v>236</v>
      </c>
      <c r="C792" s="234" t="s">
        <v>9</v>
      </c>
      <c r="D792" s="30" t="s">
        <v>1</v>
      </c>
      <c r="E792" s="7">
        <v>320412</v>
      </c>
      <c r="F792" s="7">
        <v>0.1</v>
      </c>
      <c r="G792" s="7">
        <v>0</v>
      </c>
      <c r="H792" s="7">
        <v>0</v>
      </c>
      <c r="I792" s="7">
        <v>0</v>
      </c>
      <c r="J792" s="7">
        <v>0</v>
      </c>
      <c r="K792" s="108"/>
      <c r="L792" s="108"/>
    </row>
    <row r="793" spans="2:12" ht="15.75" x14ac:dyDescent="0.25">
      <c r="B793" s="246"/>
      <c r="C793" s="234" t="s">
        <v>7</v>
      </c>
      <c r="D793" s="110" t="s">
        <v>2</v>
      </c>
      <c r="E793" s="8">
        <v>320412</v>
      </c>
      <c r="F793" s="8">
        <v>0.1</v>
      </c>
      <c r="G793" s="8">
        <v>0</v>
      </c>
      <c r="H793" s="8">
        <v>0</v>
      </c>
      <c r="I793" s="8">
        <v>0</v>
      </c>
      <c r="J793" s="8">
        <v>0</v>
      </c>
      <c r="K793" s="108"/>
      <c r="L793" s="108"/>
    </row>
    <row r="794" spans="2:12" ht="15.75" x14ac:dyDescent="0.25">
      <c r="B794" s="246"/>
      <c r="C794" s="234" t="s">
        <v>7</v>
      </c>
      <c r="D794" s="110" t="s">
        <v>3</v>
      </c>
      <c r="E794" s="8"/>
      <c r="F794" s="8"/>
      <c r="G794" s="7"/>
      <c r="H794" s="7"/>
      <c r="I794" s="7"/>
      <c r="J794" s="7"/>
      <c r="K794" s="108"/>
      <c r="L794" s="108"/>
    </row>
    <row r="795" spans="2:12" ht="15.75" x14ac:dyDescent="0.25">
      <c r="B795" s="246"/>
      <c r="C795" s="234" t="s">
        <v>7</v>
      </c>
      <c r="D795" s="110" t="s">
        <v>4</v>
      </c>
      <c r="E795" s="8"/>
      <c r="F795" s="8"/>
      <c r="G795" s="7"/>
      <c r="H795" s="7"/>
      <c r="I795" s="7"/>
      <c r="J795" s="7"/>
      <c r="K795" s="108"/>
      <c r="L795" s="108"/>
    </row>
    <row r="796" spans="2:12" ht="15.75" x14ac:dyDescent="0.25">
      <c r="B796" s="247"/>
      <c r="C796" s="234" t="s">
        <v>7</v>
      </c>
      <c r="D796" s="110" t="s">
        <v>5</v>
      </c>
      <c r="E796" s="8"/>
      <c r="F796" s="8"/>
      <c r="G796" s="7"/>
      <c r="H796" s="7"/>
      <c r="I796" s="7"/>
      <c r="J796" s="7"/>
      <c r="K796" s="108"/>
      <c r="L796" s="108"/>
    </row>
    <row r="797" spans="2:12" ht="15.75" x14ac:dyDescent="0.25">
      <c r="B797" s="233" t="s">
        <v>427</v>
      </c>
      <c r="C797" s="234" t="s">
        <v>9</v>
      </c>
      <c r="D797" s="30" t="s">
        <v>1</v>
      </c>
      <c r="E797" s="7">
        <v>320412</v>
      </c>
      <c r="F797" s="7">
        <v>0.1</v>
      </c>
      <c r="G797" s="7">
        <v>0</v>
      </c>
      <c r="H797" s="7">
        <v>0</v>
      </c>
      <c r="I797" s="7">
        <v>0</v>
      </c>
      <c r="J797" s="7">
        <v>0</v>
      </c>
      <c r="K797" s="108"/>
      <c r="L797" s="108"/>
    </row>
    <row r="798" spans="2:12" ht="15.75" x14ac:dyDescent="0.25">
      <c r="B798" s="233"/>
      <c r="C798" s="234" t="s">
        <v>7</v>
      </c>
      <c r="D798" s="110" t="s">
        <v>2</v>
      </c>
      <c r="E798" s="8">
        <v>320412</v>
      </c>
      <c r="F798" s="8">
        <v>0.1</v>
      </c>
      <c r="G798" s="8">
        <v>0</v>
      </c>
      <c r="H798" s="8">
        <v>0</v>
      </c>
      <c r="I798" s="8">
        <v>0</v>
      </c>
      <c r="J798" s="8">
        <v>0</v>
      </c>
      <c r="K798" s="108"/>
      <c r="L798" s="108"/>
    </row>
    <row r="799" spans="2:12" ht="15.75" x14ac:dyDescent="0.25">
      <c r="B799" s="233"/>
      <c r="C799" s="234" t="s">
        <v>7</v>
      </c>
      <c r="D799" s="110" t="s">
        <v>3</v>
      </c>
      <c r="E799" s="8"/>
      <c r="F799" s="8"/>
      <c r="G799" s="7"/>
      <c r="H799" s="7"/>
      <c r="I799" s="7"/>
      <c r="J799" s="7"/>
      <c r="K799" s="108"/>
      <c r="L799" s="108"/>
    </row>
    <row r="800" spans="2:12" ht="15.75" x14ac:dyDescent="0.25">
      <c r="B800" s="233"/>
      <c r="C800" s="234" t="s">
        <v>7</v>
      </c>
      <c r="D800" s="110" t="s">
        <v>4</v>
      </c>
      <c r="E800" s="8"/>
      <c r="F800" s="8"/>
      <c r="G800" s="7"/>
      <c r="H800" s="7"/>
      <c r="I800" s="7"/>
      <c r="J800" s="7"/>
      <c r="K800" s="108"/>
      <c r="L800" s="108"/>
    </row>
    <row r="801" spans="2:12" ht="15.75" x14ac:dyDescent="0.25">
      <c r="B801" s="233"/>
      <c r="C801" s="234" t="s">
        <v>7</v>
      </c>
      <c r="D801" s="110" t="s">
        <v>5</v>
      </c>
      <c r="E801" s="8"/>
      <c r="F801" s="8"/>
      <c r="G801" s="7"/>
      <c r="H801" s="7"/>
      <c r="I801" s="7"/>
      <c r="J801" s="7"/>
      <c r="K801" s="108"/>
      <c r="L801" s="108"/>
    </row>
    <row r="802" spans="2:12" ht="15.75" x14ac:dyDescent="0.25">
      <c r="B802" s="235" t="s">
        <v>227</v>
      </c>
      <c r="C802" s="234" t="s">
        <v>0</v>
      </c>
      <c r="D802" s="30" t="s">
        <v>1</v>
      </c>
      <c r="E802" s="7">
        <v>234074.39999999997</v>
      </c>
      <c r="F802" s="7">
        <v>830206.2</v>
      </c>
      <c r="G802" s="7">
        <v>850814.2</v>
      </c>
      <c r="H802" s="7">
        <v>550069.30000000005</v>
      </c>
      <c r="I802" s="7">
        <v>575374.19999999995</v>
      </c>
      <c r="J802" s="7">
        <v>822433.7</v>
      </c>
      <c r="K802" s="108"/>
      <c r="L802" s="108"/>
    </row>
    <row r="803" spans="2:12" ht="15.75" x14ac:dyDescent="0.25">
      <c r="B803" s="236"/>
      <c r="C803" s="234" t="s">
        <v>7</v>
      </c>
      <c r="D803" s="110" t="s">
        <v>2</v>
      </c>
      <c r="E803" s="8">
        <v>234074.39999999997</v>
      </c>
      <c r="F803" s="8">
        <v>830206.2</v>
      </c>
      <c r="G803" s="8">
        <v>850814.2</v>
      </c>
      <c r="H803" s="8">
        <v>550069.30000000005</v>
      </c>
      <c r="I803" s="8">
        <v>575374.19999999995</v>
      </c>
      <c r="J803" s="8">
        <v>822433.7</v>
      </c>
      <c r="K803" s="108"/>
      <c r="L803" s="108"/>
    </row>
    <row r="804" spans="2:12" ht="15.75" x14ac:dyDescent="0.25">
      <c r="B804" s="236"/>
      <c r="C804" s="234" t="s">
        <v>7</v>
      </c>
      <c r="D804" s="110" t="s">
        <v>3</v>
      </c>
      <c r="E804" s="8"/>
      <c r="F804" s="8"/>
      <c r="G804" s="7">
        <v>0</v>
      </c>
      <c r="H804" s="7">
        <v>0</v>
      </c>
      <c r="I804" s="7">
        <v>0</v>
      </c>
      <c r="J804" s="7">
        <v>0</v>
      </c>
      <c r="K804" s="108"/>
      <c r="L804" s="108"/>
    </row>
    <row r="805" spans="2:12" ht="15.75" x14ac:dyDescent="0.25">
      <c r="B805" s="236"/>
      <c r="C805" s="234" t="s">
        <v>7</v>
      </c>
      <c r="D805" s="110" t="s">
        <v>4</v>
      </c>
      <c r="E805" s="8"/>
      <c r="F805" s="8"/>
      <c r="G805" s="7">
        <v>0</v>
      </c>
      <c r="H805" s="7">
        <v>0</v>
      </c>
      <c r="I805" s="7">
        <v>0</v>
      </c>
      <c r="J805" s="7">
        <v>0</v>
      </c>
      <c r="K805" s="108"/>
      <c r="L805" s="108"/>
    </row>
    <row r="806" spans="2:12" ht="15.75" x14ac:dyDescent="0.25">
      <c r="B806" s="236"/>
      <c r="C806" s="234" t="s">
        <v>7</v>
      </c>
      <c r="D806" s="110" t="s">
        <v>5</v>
      </c>
      <c r="E806" s="8"/>
      <c r="F806" s="8"/>
      <c r="G806" s="7">
        <v>0</v>
      </c>
      <c r="H806" s="7">
        <v>0</v>
      </c>
      <c r="I806" s="7">
        <v>0</v>
      </c>
      <c r="J806" s="7">
        <v>0</v>
      </c>
      <c r="K806" s="108"/>
      <c r="L806" s="108"/>
    </row>
    <row r="807" spans="2:12" ht="15.75" x14ac:dyDescent="0.25">
      <c r="B807" s="236"/>
      <c r="C807" s="234" t="s">
        <v>7</v>
      </c>
      <c r="D807" s="30" t="s">
        <v>1</v>
      </c>
      <c r="E807" s="7">
        <v>0</v>
      </c>
      <c r="F807" s="9">
        <v>8000</v>
      </c>
      <c r="G807" s="7">
        <v>0</v>
      </c>
      <c r="H807" s="7">
        <v>0</v>
      </c>
      <c r="I807" s="7">
        <v>0</v>
      </c>
      <c r="J807" s="7">
        <v>0</v>
      </c>
      <c r="K807" s="108"/>
      <c r="L807" s="108"/>
    </row>
    <row r="808" spans="2:12" ht="15.75" x14ac:dyDescent="0.25">
      <c r="B808" s="236"/>
      <c r="C808" s="234"/>
      <c r="D808" s="110" t="s">
        <v>2</v>
      </c>
      <c r="E808" s="119">
        <v>0</v>
      </c>
      <c r="F808" s="119">
        <v>8000</v>
      </c>
      <c r="G808" s="119">
        <v>0</v>
      </c>
      <c r="H808" s="119">
        <v>0</v>
      </c>
      <c r="I808" s="119">
        <v>0</v>
      </c>
      <c r="J808" s="119">
        <v>0</v>
      </c>
      <c r="K808" s="108"/>
      <c r="L808" s="108"/>
    </row>
    <row r="809" spans="2:12" ht="15.75" x14ac:dyDescent="0.25">
      <c r="B809" s="236"/>
      <c r="C809" s="234"/>
      <c r="D809" s="110" t="s">
        <v>3</v>
      </c>
      <c r="E809" s="119">
        <v>0</v>
      </c>
      <c r="F809" s="119">
        <v>0</v>
      </c>
      <c r="G809" s="119">
        <v>0</v>
      </c>
      <c r="H809" s="119">
        <v>0</v>
      </c>
      <c r="I809" s="119">
        <v>0</v>
      </c>
      <c r="J809" s="119">
        <v>0</v>
      </c>
      <c r="K809" s="108"/>
      <c r="L809" s="108"/>
    </row>
    <row r="810" spans="2:12" ht="15.75" x14ac:dyDescent="0.25">
      <c r="B810" s="236"/>
      <c r="C810" s="234"/>
      <c r="D810" s="110" t="s">
        <v>4</v>
      </c>
      <c r="E810" s="119">
        <v>0</v>
      </c>
      <c r="F810" s="119">
        <v>0</v>
      </c>
      <c r="G810" s="119">
        <v>0</v>
      </c>
      <c r="H810" s="119">
        <v>0</v>
      </c>
      <c r="I810" s="119">
        <v>0</v>
      </c>
      <c r="J810" s="119">
        <v>0</v>
      </c>
      <c r="K810" s="108"/>
      <c r="L810" s="108"/>
    </row>
    <row r="811" spans="2:12" ht="15.75" x14ac:dyDescent="0.25">
      <c r="B811" s="236"/>
      <c r="C811" s="234"/>
      <c r="D811" s="110" t="s">
        <v>5</v>
      </c>
      <c r="E811" s="119">
        <v>0</v>
      </c>
      <c r="F811" s="119">
        <v>0</v>
      </c>
      <c r="G811" s="119">
        <v>0</v>
      </c>
      <c r="H811" s="119">
        <v>0</v>
      </c>
      <c r="I811" s="119">
        <v>0</v>
      </c>
      <c r="J811" s="119">
        <v>0</v>
      </c>
      <c r="K811" s="108"/>
      <c r="L811" s="108"/>
    </row>
    <row r="812" spans="2:12" ht="15.75" x14ac:dyDescent="0.25">
      <c r="B812" s="236"/>
      <c r="C812" s="234" t="s">
        <v>9</v>
      </c>
      <c r="D812" s="30" t="s">
        <v>1</v>
      </c>
      <c r="E812" s="7">
        <v>234074.39999999997</v>
      </c>
      <c r="F812" s="7">
        <v>822206.2</v>
      </c>
      <c r="G812" s="7">
        <v>850814.2</v>
      </c>
      <c r="H812" s="7">
        <v>550069.30000000005</v>
      </c>
      <c r="I812" s="7">
        <v>575374.19999999995</v>
      </c>
      <c r="J812" s="7">
        <v>822433.7</v>
      </c>
      <c r="K812" s="108"/>
      <c r="L812" s="108"/>
    </row>
    <row r="813" spans="2:12" ht="15.75" x14ac:dyDescent="0.25">
      <c r="B813" s="236"/>
      <c r="C813" s="234" t="s">
        <v>7</v>
      </c>
      <c r="D813" s="110" t="s">
        <v>2</v>
      </c>
      <c r="E813" s="8">
        <v>234074.39999999997</v>
      </c>
      <c r="F813" s="8">
        <v>822206.2</v>
      </c>
      <c r="G813" s="8">
        <v>850814.2</v>
      </c>
      <c r="H813" s="8">
        <v>550069.30000000005</v>
      </c>
      <c r="I813" s="8">
        <v>575374.19999999995</v>
      </c>
      <c r="J813" s="8">
        <v>822433.7</v>
      </c>
      <c r="K813" s="108"/>
      <c r="L813" s="108"/>
    </row>
    <row r="814" spans="2:12" ht="15.75" x14ac:dyDescent="0.25">
      <c r="B814" s="236"/>
      <c r="C814" s="234" t="s">
        <v>7</v>
      </c>
      <c r="D814" s="110" t="s">
        <v>3</v>
      </c>
      <c r="E814" s="8">
        <v>0</v>
      </c>
      <c r="F814" s="8">
        <v>0</v>
      </c>
      <c r="G814" s="8">
        <v>0</v>
      </c>
      <c r="H814" s="8">
        <v>0</v>
      </c>
      <c r="I814" s="8">
        <v>0</v>
      </c>
      <c r="J814" s="8">
        <v>0</v>
      </c>
      <c r="K814" s="108"/>
      <c r="L814" s="108"/>
    </row>
    <row r="815" spans="2:12" ht="15.75" x14ac:dyDescent="0.25">
      <c r="B815" s="236"/>
      <c r="C815" s="234" t="s">
        <v>7</v>
      </c>
      <c r="D815" s="110" t="s">
        <v>4</v>
      </c>
      <c r="E815" s="8">
        <v>0</v>
      </c>
      <c r="F815" s="8">
        <v>0</v>
      </c>
      <c r="G815" s="8">
        <v>0</v>
      </c>
      <c r="H815" s="8">
        <v>0</v>
      </c>
      <c r="I815" s="8">
        <v>0</v>
      </c>
      <c r="J815" s="8">
        <v>0</v>
      </c>
      <c r="K815" s="108"/>
      <c r="L815" s="108"/>
    </row>
    <row r="816" spans="2:12" ht="15.75" x14ac:dyDescent="0.25">
      <c r="B816" s="237"/>
      <c r="C816" s="234" t="s">
        <v>7</v>
      </c>
      <c r="D816" s="110" t="s">
        <v>5</v>
      </c>
      <c r="E816" s="8">
        <v>0</v>
      </c>
      <c r="F816" s="8">
        <v>0</v>
      </c>
      <c r="G816" s="8">
        <v>0</v>
      </c>
      <c r="H816" s="8">
        <v>0</v>
      </c>
      <c r="I816" s="8">
        <v>0</v>
      </c>
      <c r="J816" s="8">
        <v>0</v>
      </c>
      <c r="K816" s="108"/>
      <c r="L816" s="108"/>
    </row>
    <row r="817" spans="2:12" ht="15.75" x14ac:dyDescent="0.25">
      <c r="B817" s="235" t="s">
        <v>652</v>
      </c>
      <c r="C817" s="234" t="s">
        <v>0</v>
      </c>
      <c r="D817" s="30" t="s">
        <v>1</v>
      </c>
      <c r="E817" s="7">
        <v>234074.39999999997</v>
      </c>
      <c r="F817" s="7">
        <v>830206.2</v>
      </c>
      <c r="G817" s="7">
        <v>850814.2</v>
      </c>
      <c r="H817" s="7">
        <v>550069.30000000005</v>
      </c>
      <c r="I817" s="7">
        <v>575374.19999999995</v>
      </c>
      <c r="J817" s="7">
        <v>822433.7</v>
      </c>
      <c r="K817" s="108"/>
      <c r="L817" s="108"/>
    </row>
    <row r="818" spans="2:12" ht="15.75" x14ac:dyDescent="0.25">
      <c r="B818" s="236"/>
      <c r="C818" s="234" t="s">
        <v>7</v>
      </c>
      <c r="D818" s="110" t="s">
        <v>2</v>
      </c>
      <c r="E818" s="8">
        <v>234074.39999999997</v>
      </c>
      <c r="F818" s="8">
        <v>830206.2</v>
      </c>
      <c r="G818" s="8">
        <v>850814.2</v>
      </c>
      <c r="H818" s="8">
        <v>550069.30000000005</v>
      </c>
      <c r="I818" s="8">
        <v>575374.19999999995</v>
      </c>
      <c r="J818" s="8">
        <v>822433.7</v>
      </c>
      <c r="K818" s="108"/>
      <c r="L818" s="108"/>
    </row>
    <row r="819" spans="2:12" ht="15.75" x14ac:dyDescent="0.25">
      <c r="B819" s="236"/>
      <c r="C819" s="234" t="s">
        <v>7</v>
      </c>
      <c r="D819" s="110" t="s">
        <v>3</v>
      </c>
      <c r="E819" s="8"/>
      <c r="F819" s="8"/>
      <c r="G819" s="7">
        <v>0</v>
      </c>
      <c r="H819" s="7">
        <v>0</v>
      </c>
      <c r="I819" s="7">
        <v>0</v>
      </c>
      <c r="J819" s="7">
        <v>0</v>
      </c>
      <c r="K819" s="108"/>
      <c r="L819" s="108"/>
    </row>
    <row r="820" spans="2:12" ht="15.75" x14ac:dyDescent="0.25">
      <c r="B820" s="236"/>
      <c r="C820" s="234" t="s">
        <v>7</v>
      </c>
      <c r="D820" s="110" t="s">
        <v>4</v>
      </c>
      <c r="E820" s="8"/>
      <c r="F820" s="8"/>
      <c r="G820" s="7">
        <v>0</v>
      </c>
      <c r="H820" s="7">
        <v>0</v>
      </c>
      <c r="I820" s="7">
        <v>0</v>
      </c>
      <c r="J820" s="7">
        <v>0</v>
      </c>
      <c r="K820" s="108"/>
      <c r="L820" s="108"/>
    </row>
    <row r="821" spans="2:12" ht="15.75" x14ac:dyDescent="0.25">
      <c r="B821" s="236"/>
      <c r="C821" s="234" t="s">
        <v>7</v>
      </c>
      <c r="D821" s="110" t="s">
        <v>5</v>
      </c>
      <c r="E821" s="8"/>
      <c r="F821" s="8"/>
      <c r="G821" s="7">
        <v>0</v>
      </c>
      <c r="H821" s="7">
        <v>0</v>
      </c>
      <c r="I821" s="7">
        <v>0</v>
      </c>
      <c r="J821" s="7">
        <v>0</v>
      </c>
      <c r="K821" s="108"/>
      <c r="L821" s="108"/>
    </row>
    <row r="822" spans="2:12" ht="15.75" x14ac:dyDescent="0.25">
      <c r="B822" s="236"/>
      <c r="C822" s="234" t="s">
        <v>7</v>
      </c>
      <c r="D822" s="30" t="s">
        <v>1</v>
      </c>
      <c r="E822" s="7">
        <v>0</v>
      </c>
      <c r="F822" s="7">
        <v>8000</v>
      </c>
      <c r="G822" s="7">
        <v>0</v>
      </c>
      <c r="H822" s="7">
        <v>0</v>
      </c>
      <c r="I822" s="7">
        <v>0</v>
      </c>
      <c r="J822" s="7">
        <v>0</v>
      </c>
      <c r="K822" s="108"/>
      <c r="L822" s="108"/>
    </row>
    <row r="823" spans="2:12" ht="15.75" x14ac:dyDescent="0.25">
      <c r="B823" s="236"/>
      <c r="C823" s="234"/>
      <c r="D823" s="110" t="s">
        <v>2</v>
      </c>
      <c r="E823" s="118">
        <v>0</v>
      </c>
      <c r="F823" s="119">
        <v>8000</v>
      </c>
      <c r="G823" s="118">
        <v>0</v>
      </c>
      <c r="H823" s="118">
        <v>0</v>
      </c>
      <c r="I823" s="118">
        <v>0</v>
      </c>
      <c r="J823" s="118">
        <v>0</v>
      </c>
      <c r="K823" s="108"/>
      <c r="L823" s="108"/>
    </row>
    <row r="824" spans="2:12" ht="15.75" x14ac:dyDescent="0.25">
      <c r="B824" s="236"/>
      <c r="C824" s="234"/>
      <c r="D824" s="110" t="s">
        <v>3</v>
      </c>
      <c r="E824" s="8"/>
      <c r="F824" s="8"/>
      <c r="G824" s="7"/>
      <c r="H824" s="7"/>
      <c r="I824" s="7"/>
      <c r="J824" s="7"/>
      <c r="K824" s="108"/>
      <c r="L824" s="108"/>
    </row>
    <row r="825" spans="2:12" ht="15.75" x14ac:dyDescent="0.25">
      <c r="B825" s="236"/>
      <c r="C825" s="234"/>
      <c r="D825" s="110" t="s">
        <v>4</v>
      </c>
      <c r="E825" s="8"/>
      <c r="F825" s="8"/>
      <c r="G825" s="7"/>
      <c r="H825" s="7"/>
      <c r="I825" s="7"/>
      <c r="J825" s="7"/>
      <c r="K825" s="108"/>
      <c r="L825" s="108"/>
    </row>
    <row r="826" spans="2:12" ht="15.75" x14ac:dyDescent="0.25">
      <c r="B826" s="236"/>
      <c r="C826" s="234"/>
      <c r="D826" s="110" t="s">
        <v>5</v>
      </c>
      <c r="E826" s="8"/>
      <c r="F826" s="8"/>
      <c r="G826" s="7"/>
      <c r="H826" s="7"/>
      <c r="I826" s="7"/>
      <c r="J826" s="7"/>
      <c r="K826" s="108"/>
      <c r="L826" s="108"/>
    </row>
    <row r="827" spans="2:12" ht="15.75" x14ac:dyDescent="0.25">
      <c r="B827" s="236"/>
      <c r="C827" s="234" t="s">
        <v>9</v>
      </c>
      <c r="D827" s="30" t="s">
        <v>1</v>
      </c>
      <c r="E827" s="7">
        <v>234074.39999999997</v>
      </c>
      <c r="F827" s="7">
        <v>822206.2</v>
      </c>
      <c r="G827" s="7">
        <v>850814.2</v>
      </c>
      <c r="H827" s="7">
        <v>550069.30000000005</v>
      </c>
      <c r="I827" s="7">
        <v>575374.19999999995</v>
      </c>
      <c r="J827" s="7">
        <v>822433.7</v>
      </c>
      <c r="K827" s="108"/>
      <c r="L827" s="108"/>
    </row>
    <row r="828" spans="2:12" ht="15.75" x14ac:dyDescent="0.25">
      <c r="B828" s="236"/>
      <c r="C828" s="234" t="s">
        <v>7</v>
      </c>
      <c r="D828" s="110" t="s">
        <v>2</v>
      </c>
      <c r="E828" s="8">
        <v>234074.39999999997</v>
      </c>
      <c r="F828" s="8">
        <v>822206.2</v>
      </c>
      <c r="G828" s="8">
        <v>850814.2</v>
      </c>
      <c r="H828" s="8">
        <v>550069.30000000005</v>
      </c>
      <c r="I828" s="8">
        <v>575374.19999999995</v>
      </c>
      <c r="J828" s="8">
        <v>822433.7</v>
      </c>
      <c r="K828" s="108"/>
      <c r="L828" s="108"/>
    </row>
    <row r="829" spans="2:12" ht="15.75" x14ac:dyDescent="0.25">
      <c r="B829" s="236"/>
      <c r="C829" s="234" t="s">
        <v>7</v>
      </c>
      <c r="D829" s="110" t="s">
        <v>3</v>
      </c>
      <c r="E829" s="8"/>
      <c r="F829" s="8"/>
      <c r="G829" s="7"/>
      <c r="H829" s="7"/>
      <c r="I829" s="7"/>
      <c r="J829" s="7"/>
      <c r="K829" s="108"/>
      <c r="L829" s="108"/>
    </row>
    <row r="830" spans="2:12" ht="15.75" x14ac:dyDescent="0.25">
      <c r="B830" s="236"/>
      <c r="C830" s="234" t="s">
        <v>7</v>
      </c>
      <c r="D830" s="110" t="s">
        <v>4</v>
      </c>
      <c r="E830" s="8"/>
      <c r="F830" s="8"/>
      <c r="G830" s="7"/>
      <c r="H830" s="7"/>
      <c r="I830" s="7"/>
      <c r="J830" s="7"/>
      <c r="K830" s="108"/>
      <c r="L830" s="108"/>
    </row>
    <row r="831" spans="2:12" ht="15.75" x14ac:dyDescent="0.25">
      <c r="B831" s="237"/>
      <c r="C831" s="234" t="s">
        <v>7</v>
      </c>
      <c r="D831" s="110" t="s">
        <v>5</v>
      </c>
      <c r="E831" s="8"/>
      <c r="F831" s="8"/>
      <c r="G831" s="7"/>
      <c r="H831" s="7"/>
      <c r="I831" s="7"/>
      <c r="J831" s="7"/>
      <c r="K831" s="108"/>
      <c r="L831" s="108"/>
    </row>
    <row r="832" spans="2:12" ht="15.75" x14ac:dyDescent="0.25">
      <c r="B832" s="233" t="s">
        <v>371</v>
      </c>
      <c r="C832" s="234" t="s">
        <v>9</v>
      </c>
      <c r="D832" s="30" t="s">
        <v>1</v>
      </c>
      <c r="E832" s="7">
        <v>50000</v>
      </c>
      <c r="F832" s="7">
        <v>89243.9</v>
      </c>
      <c r="G832" s="7">
        <v>0</v>
      </c>
      <c r="H832" s="7">
        <v>0</v>
      </c>
      <c r="I832" s="7">
        <v>0</v>
      </c>
      <c r="J832" s="7">
        <v>0</v>
      </c>
      <c r="K832" s="108"/>
      <c r="L832" s="108"/>
    </row>
    <row r="833" spans="2:12" ht="15.75" x14ac:dyDescent="0.25">
      <c r="B833" s="233"/>
      <c r="C833" s="234" t="s">
        <v>9</v>
      </c>
      <c r="D833" s="110" t="s">
        <v>2</v>
      </c>
      <c r="E833" s="8">
        <v>50000</v>
      </c>
      <c r="F833" s="8">
        <v>89243.9</v>
      </c>
      <c r="G833" s="7">
        <v>0</v>
      </c>
      <c r="H833" s="7">
        <v>0</v>
      </c>
      <c r="I833" s="7">
        <v>0</v>
      </c>
      <c r="J833" s="7">
        <v>0</v>
      </c>
      <c r="K833" s="108"/>
      <c r="L833" s="108"/>
    </row>
    <row r="834" spans="2:12" ht="15.75" x14ac:dyDescent="0.25">
      <c r="B834" s="233"/>
      <c r="C834" s="234" t="s">
        <v>9</v>
      </c>
      <c r="D834" s="110" t="s">
        <v>3</v>
      </c>
      <c r="E834" s="8"/>
      <c r="F834" s="8"/>
      <c r="G834" s="7"/>
      <c r="H834" s="7"/>
      <c r="I834" s="7"/>
      <c r="J834" s="7"/>
      <c r="K834" s="108"/>
      <c r="L834" s="108"/>
    </row>
    <row r="835" spans="2:12" ht="15.75" x14ac:dyDescent="0.25">
      <c r="B835" s="233"/>
      <c r="C835" s="234" t="s">
        <v>9</v>
      </c>
      <c r="D835" s="110" t="s">
        <v>4</v>
      </c>
      <c r="E835" s="8"/>
      <c r="F835" s="8"/>
      <c r="G835" s="7"/>
      <c r="H835" s="7"/>
      <c r="I835" s="7"/>
      <c r="J835" s="7"/>
      <c r="K835" s="108"/>
      <c r="L835" s="108"/>
    </row>
    <row r="836" spans="2:12" ht="15.75" x14ac:dyDescent="0.25">
      <c r="B836" s="233"/>
      <c r="C836" s="234" t="s">
        <v>9</v>
      </c>
      <c r="D836" s="110" t="s">
        <v>5</v>
      </c>
      <c r="E836" s="8"/>
      <c r="F836" s="8"/>
      <c r="G836" s="7"/>
      <c r="H836" s="7"/>
      <c r="I836" s="7"/>
      <c r="J836" s="7"/>
      <c r="K836" s="108"/>
      <c r="L836" s="108"/>
    </row>
    <row r="837" spans="2:12" ht="15.75" x14ac:dyDescent="0.25">
      <c r="B837" s="233" t="s">
        <v>430</v>
      </c>
      <c r="C837" s="234" t="s">
        <v>9</v>
      </c>
      <c r="D837" s="30" t="s">
        <v>1</v>
      </c>
      <c r="E837" s="7">
        <v>50000</v>
      </c>
      <c r="F837" s="7">
        <v>89243.9</v>
      </c>
      <c r="G837" s="7">
        <v>0</v>
      </c>
      <c r="H837" s="7">
        <v>0</v>
      </c>
      <c r="I837" s="7">
        <v>0</v>
      </c>
      <c r="J837" s="7">
        <v>0</v>
      </c>
      <c r="K837" s="108"/>
      <c r="L837" s="108"/>
    </row>
    <row r="838" spans="2:12" ht="15.75" x14ac:dyDescent="0.25">
      <c r="B838" s="233"/>
      <c r="C838" s="234" t="s">
        <v>9</v>
      </c>
      <c r="D838" s="110" t="s">
        <v>2</v>
      </c>
      <c r="E838" s="8">
        <v>50000</v>
      </c>
      <c r="F838" s="8">
        <v>89243.9</v>
      </c>
      <c r="G838" s="8">
        <v>0</v>
      </c>
      <c r="H838" s="8">
        <v>0</v>
      </c>
      <c r="I838" s="8">
        <v>0</v>
      </c>
      <c r="J838" s="8">
        <v>0</v>
      </c>
      <c r="K838" s="108"/>
      <c r="L838" s="108"/>
    </row>
    <row r="839" spans="2:12" ht="15.75" x14ac:dyDescent="0.25">
      <c r="B839" s="233"/>
      <c r="C839" s="234" t="s">
        <v>9</v>
      </c>
      <c r="D839" s="110" t="s">
        <v>3</v>
      </c>
      <c r="E839" s="8"/>
      <c r="F839" s="8"/>
      <c r="G839" s="7"/>
      <c r="H839" s="7"/>
      <c r="I839" s="7"/>
      <c r="J839" s="7"/>
      <c r="K839" s="108"/>
      <c r="L839" s="108"/>
    </row>
    <row r="840" spans="2:12" ht="15.75" x14ac:dyDescent="0.25">
      <c r="B840" s="233"/>
      <c r="C840" s="234" t="s">
        <v>9</v>
      </c>
      <c r="D840" s="110" t="s">
        <v>4</v>
      </c>
      <c r="E840" s="8"/>
      <c r="F840" s="8"/>
      <c r="G840" s="7"/>
      <c r="H840" s="7"/>
      <c r="I840" s="7"/>
      <c r="J840" s="7"/>
      <c r="K840" s="108"/>
      <c r="L840" s="108"/>
    </row>
    <row r="841" spans="2:12" ht="15.75" x14ac:dyDescent="0.25">
      <c r="B841" s="233"/>
      <c r="C841" s="234" t="s">
        <v>9</v>
      </c>
      <c r="D841" s="110" t="s">
        <v>5</v>
      </c>
      <c r="E841" s="8"/>
      <c r="F841" s="8"/>
      <c r="G841" s="7"/>
      <c r="H841" s="7"/>
      <c r="I841" s="7"/>
      <c r="J841" s="7"/>
      <c r="K841" s="108"/>
      <c r="L841" s="108"/>
    </row>
    <row r="842" spans="2:12" ht="15.75" x14ac:dyDescent="0.25">
      <c r="B842" s="259" t="s">
        <v>568</v>
      </c>
      <c r="C842" s="241" t="s">
        <v>0</v>
      </c>
      <c r="D842" s="30" t="s">
        <v>1</v>
      </c>
      <c r="E842" s="7">
        <v>0</v>
      </c>
      <c r="F842" s="7">
        <v>0</v>
      </c>
      <c r="G842" s="7">
        <v>2022802.8</v>
      </c>
      <c r="H842" s="7">
        <v>2022802.6</v>
      </c>
      <c r="I842" s="7">
        <v>2022802.7</v>
      </c>
      <c r="J842" s="7">
        <v>2528894.5</v>
      </c>
      <c r="K842" s="108"/>
      <c r="L842" s="108"/>
    </row>
    <row r="843" spans="2:12" ht="15.75" x14ac:dyDescent="0.25">
      <c r="B843" s="260"/>
      <c r="C843" s="234" t="s">
        <v>0</v>
      </c>
      <c r="D843" s="110" t="s">
        <v>2</v>
      </c>
      <c r="E843" s="118">
        <v>0</v>
      </c>
      <c r="F843" s="118">
        <v>0</v>
      </c>
      <c r="G843" s="118">
        <v>105185.8</v>
      </c>
      <c r="H843" s="118">
        <v>105185.60000000001</v>
      </c>
      <c r="I843" s="118">
        <v>105185.7</v>
      </c>
      <c r="J843" s="118">
        <v>131873.20000000001</v>
      </c>
      <c r="K843" s="108"/>
      <c r="L843" s="108"/>
    </row>
    <row r="844" spans="2:12" ht="15.75" x14ac:dyDescent="0.25">
      <c r="B844" s="260"/>
      <c r="C844" s="234" t="s">
        <v>0</v>
      </c>
      <c r="D844" s="110" t="s">
        <v>3</v>
      </c>
      <c r="E844" s="118">
        <v>0</v>
      </c>
      <c r="F844" s="118">
        <v>0</v>
      </c>
      <c r="G844" s="118">
        <v>1917617</v>
      </c>
      <c r="H844" s="118">
        <v>1917617</v>
      </c>
      <c r="I844" s="118">
        <v>1917617</v>
      </c>
      <c r="J844" s="118">
        <v>2397021.2999999998</v>
      </c>
      <c r="K844" s="108"/>
      <c r="L844" s="108"/>
    </row>
    <row r="845" spans="2:12" ht="15.75" x14ac:dyDescent="0.25">
      <c r="B845" s="260"/>
      <c r="C845" s="234"/>
      <c r="D845" s="110" t="s">
        <v>4</v>
      </c>
      <c r="E845" s="118"/>
      <c r="F845" s="118"/>
      <c r="G845" s="118"/>
      <c r="H845" s="118"/>
      <c r="I845" s="118"/>
      <c r="J845" s="118"/>
      <c r="K845" s="108"/>
      <c r="L845" s="108"/>
    </row>
    <row r="846" spans="2:12" ht="15.75" x14ac:dyDescent="0.25">
      <c r="B846" s="260"/>
      <c r="C846" s="234" t="s">
        <v>0</v>
      </c>
      <c r="D846" s="110" t="s">
        <v>5</v>
      </c>
      <c r="E846" s="118">
        <v>0</v>
      </c>
      <c r="F846" s="118">
        <v>0</v>
      </c>
      <c r="G846" s="118">
        <v>0</v>
      </c>
      <c r="H846" s="118">
        <v>0</v>
      </c>
      <c r="I846" s="118">
        <v>0</v>
      </c>
      <c r="J846" s="118">
        <v>0</v>
      </c>
      <c r="K846" s="108"/>
      <c r="L846" s="108"/>
    </row>
    <row r="847" spans="2:12" ht="15.75" x14ac:dyDescent="0.25">
      <c r="B847" s="260"/>
      <c r="C847" s="265" t="s">
        <v>7</v>
      </c>
      <c r="D847" s="30" t="s">
        <v>1</v>
      </c>
      <c r="E847" s="7">
        <v>0</v>
      </c>
      <c r="F847" s="7">
        <v>0</v>
      </c>
      <c r="G847" s="7">
        <v>2022802.8</v>
      </c>
      <c r="H847" s="7">
        <v>1044647.6</v>
      </c>
      <c r="I847" s="7">
        <v>713282.7</v>
      </c>
      <c r="J847" s="7">
        <v>657894.49999999965</v>
      </c>
      <c r="K847" s="108"/>
      <c r="L847" s="108"/>
    </row>
    <row r="848" spans="2:12" ht="15.75" x14ac:dyDescent="0.25">
      <c r="B848" s="260"/>
      <c r="C848" s="266"/>
      <c r="D848" s="110" t="s">
        <v>2</v>
      </c>
      <c r="E848" s="118">
        <v>0</v>
      </c>
      <c r="F848" s="118">
        <v>0</v>
      </c>
      <c r="G848" s="118">
        <v>105185.8</v>
      </c>
      <c r="H848" s="118">
        <v>54321.600000000006</v>
      </c>
      <c r="I848" s="118">
        <v>37090.699999999997</v>
      </c>
      <c r="J848" s="118">
        <v>34306.900000000009</v>
      </c>
      <c r="K848" s="108"/>
      <c r="L848" s="108"/>
    </row>
    <row r="849" spans="2:12" ht="15.75" x14ac:dyDescent="0.25">
      <c r="B849" s="260"/>
      <c r="C849" s="266"/>
      <c r="D849" s="110" t="s">
        <v>3</v>
      </c>
      <c r="E849" s="118">
        <v>0</v>
      </c>
      <c r="F849" s="118">
        <v>0</v>
      </c>
      <c r="G849" s="118">
        <v>1917617</v>
      </c>
      <c r="H849" s="118">
        <v>990326</v>
      </c>
      <c r="I849" s="118">
        <v>676192</v>
      </c>
      <c r="J849" s="118">
        <v>623587.59999999963</v>
      </c>
      <c r="K849" s="108"/>
      <c r="L849" s="108"/>
    </row>
    <row r="850" spans="2:12" ht="15.75" x14ac:dyDescent="0.25">
      <c r="B850" s="260"/>
      <c r="C850" s="266"/>
      <c r="D850" s="110" t="s">
        <v>4</v>
      </c>
      <c r="E850" s="118"/>
      <c r="F850" s="118"/>
      <c r="G850" s="118"/>
      <c r="H850" s="118"/>
      <c r="I850" s="118"/>
      <c r="J850" s="118"/>
      <c r="K850" s="108"/>
      <c r="L850" s="108"/>
    </row>
    <row r="851" spans="2:12" ht="15.75" x14ac:dyDescent="0.25">
      <c r="B851" s="260"/>
      <c r="C851" s="267"/>
      <c r="D851" s="110" t="s">
        <v>5</v>
      </c>
      <c r="E851" s="118"/>
      <c r="F851" s="118"/>
      <c r="G851" s="118"/>
      <c r="H851" s="118"/>
      <c r="I851" s="118"/>
      <c r="J851" s="118"/>
      <c r="K851" s="108"/>
      <c r="L851" s="108"/>
    </row>
    <row r="852" spans="2:12" ht="15.75" x14ac:dyDescent="0.25">
      <c r="B852" s="260"/>
      <c r="C852" s="268" t="s">
        <v>9</v>
      </c>
      <c r="D852" s="30" t="s">
        <v>1</v>
      </c>
      <c r="E852" s="7">
        <v>0</v>
      </c>
      <c r="F852" s="7">
        <v>0</v>
      </c>
      <c r="G852" s="7">
        <v>0</v>
      </c>
      <c r="H852" s="7">
        <v>978155</v>
      </c>
      <c r="I852" s="7">
        <v>1309520</v>
      </c>
      <c r="J852" s="7">
        <v>1871000</v>
      </c>
      <c r="K852" s="108"/>
      <c r="L852" s="108"/>
    </row>
    <row r="853" spans="2:12" ht="15.75" x14ac:dyDescent="0.25">
      <c r="B853" s="260"/>
      <c r="C853" s="268" t="s">
        <v>9</v>
      </c>
      <c r="D853" s="110" t="s">
        <v>2</v>
      </c>
      <c r="E853" s="118">
        <v>0</v>
      </c>
      <c r="F853" s="118">
        <v>0</v>
      </c>
      <c r="G853" s="118">
        <v>0</v>
      </c>
      <c r="H853" s="118">
        <v>50864</v>
      </c>
      <c r="I853" s="118">
        <v>68095</v>
      </c>
      <c r="J853" s="118">
        <v>97566.3</v>
      </c>
      <c r="K853" s="108"/>
      <c r="L853" s="108"/>
    </row>
    <row r="854" spans="2:12" ht="15.75" x14ac:dyDescent="0.25">
      <c r="B854" s="260"/>
      <c r="C854" s="268" t="s">
        <v>9</v>
      </c>
      <c r="D854" s="110" t="s">
        <v>3</v>
      </c>
      <c r="E854" s="118">
        <v>0</v>
      </c>
      <c r="F854" s="118">
        <v>0</v>
      </c>
      <c r="G854" s="118">
        <v>0</v>
      </c>
      <c r="H854" s="118">
        <v>927291</v>
      </c>
      <c r="I854" s="118">
        <v>1241425</v>
      </c>
      <c r="J854" s="118">
        <v>1773433.7</v>
      </c>
      <c r="K854" s="108"/>
      <c r="L854" s="108"/>
    </row>
    <row r="855" spans="2:12" ht="15.75" x14ac:dyDescent="0.25">
      <c r="B855" s="260"/>
      <c r="C855" s="268"/>
      <c r="D855" s="110" t="s">
        <v>4</v>
      </c>
      <c r="E855" s="118"/>
      <c r="F855" s="118"/>
      <c r="G855" s="118"/>
      <c r="H855" s="118"/>
      <c r="I855" s="118"/>
      <c r="J855" s="118"/>
      <c r="K855" s="108"/>
      <c r="L855" s="108"/>
    </row>
    <row r="856" spans="2:12" ht="15.75" x14ac:dyDescent="0.25">
      <c r="B856" s="261"/>
      <c r="C856" s="268" t="s">
        <v>9</v>
      </c>
      <c r="D856" s="110" t="s">
        <v>5</v>
      </c>
      <c r="E856" s="118"/>
      <c r="F856" s="118"/>
      <c r="G856" s="118"/>
      <c r="H856" s="118"/>
      <c r="I856" s="118"/>
      <c r="J856" s="118"/>
      <c r="K856" s="108"/>
      <c r="L856" s="108"/>
    </row>
    <row r="857" spans="2:12" ht="15.75" x14ac:dyDescent="0.25">
      <c r="B857" s="235" t="s">
        <v>653</v>
      </c>
      <c r="C857" s="265" t="s">
        <v>7</v>
      </c>
      <c r="D857" s="30" t="s">
        <v>1</v>
      </c>
      <c r="E857" s="7">
        <v>0</v>
      </c>
      <c r="F857" s="7">
        <v>0</v>
      </c>
      <c r="G857" s="7">
        <v>1471802.8</v>
      </c>
      <c r="H857" s="7">
        <v>426647.6</v>
      </c>
      <c r="I857" s="7">
        <v>457282.7</v>
      </c>
      <c r="J857" s="7">
        <v>587894.49999999965</v>
      </c>
      <c r="K857" s="108"/>
      <c r="L857" s="108"/>
    </row>
    <row r="858" spans="2:12" ht="15.75" x14ac:dyDescent="0.25">
      <c r="B858" s="236"/>
      <c r="C858" s="266"/>
      <c r="D858" s="110" t="s">
        <v>2</v>
      </c>
      <c r="E858" s="120">
        <v>0</v>
      </c>
      <c r="F858" s="120">
        <v>0</v>
      </c>
      <c r="G858" s="8">
        <v>76533.8</v>
      </c>
      <c r="H858" s="8">
        <v>22185.600000000002</v>
      </c>
      <c r="I858" s="8">
        <v>23778.7</v>
      </c>
      <c r="J858" s="8">
        <v>30656.600000000006</v>
      </c>
      <c r="K858" s="108"/>
      <c r="L858" s="108"/>
    </row>
    <row r="859" spans="2:12" ht="15.75" x14ac:dyDescent="0.25">
      <c r="B859" s="236"/>
      <c r="C859" s="266"/>
      <c r="D859" s="110" t="s">
        <v>3</v>
      </c>
      <c r="E859" s="120">
        <v>0</v>
      </c>
      <c r="F859" s="120">
        <v>0</v>
      </c>
      <c r="G859" s="8">
        <v>1395269</v>
      </c>
      <c r="H859" s="8">
        <v>404462</v>
      </c>
      <c r="I859" s="8">
        <v>433504</v>
      </c>
      <c r="J859" s="8">
        <v>557237.89999999967</v>
      </c>
      <c r="K859" s="108"/>
      <c r="L859" s="108"/>
    </row>
    <row r="860" spans="2:12" ht="15.75" x14ac:dyDescent="0.2">
      <c r="B860" s="236"/>
      <c r="C860" s="266"/>
      <c r="D860" s="110" t="s">
        <v>4</v>
      </c>
      <c r="E860" s="120"/>
      <c r="F860" s="120"/>
      <c r="G860" s="120"/>
      <c r="H860" s="120"/>
      <c r="I860" s="120"/>
      <c r="J860" s="120"/>
      <c r="K860" s="108"/>
      <c r="L860" s="108"/>
    </row>
    <row r="861" spans="2:12" ht="15.75" x14ac:dyDescent="0.2">
      <c r="B861" s="237"/>
      <c r="C861" s="267"/>
      <c r="D861" s="110" t="s">
        <v>5</v>
      </c>
      <c r="E861" s="120"/>
      <c r="F861" s="120"/>
      <c r="G861" s="120"/>
      <c r="H861" s="120"/>
      <c r="I861" s="120"/>
      <c r="J861" s="120"/>
      <c r="K861" s="108"/>
      <c r="L861" s="108"/>
    </row>
    <row r="862" spans="2:12" ht="15.75" x14ac:dyDescent="0.25">
      <c r="B862" s="235" t="s">
        <v>654</v>
      </c>
      <c r="C862" s="265" t="s">
        <v>9</v>
      </c>
      <c r="D862" s="30" t="s">
        <v>1</v>
      </c>
      <c r="E862" s="7">
        <v>0</v>
      </c>
      <c r="F862" s="7">
        <v>0</v>
      </c>
      <c r="G862" s="7">
        <v>0</v>
      </c>
      <c r="H862" s="7">
        <v>978155</v>
      </c>
      <c r="I862" s="7">
        <v>1309520</v>
      </c>
      <c r="J862" s="7">
        <v>1871000</v>
      </c>
      <c r="K862" s="108"/>
      <c r="L862" s="108"/>
    </row>
    <row r="863" spans="2:12" ht="15.75" x14ac:dyDescent="0.25">
      <c r="B863" s="236"/>
      <c r="C863" s="266"/>
      <c r="D863" s="110" t="s">
        <v>2</v>
      </c>
      <c r="E863" s="120">
        <v>0</v>
      </c>
      <c r="F863" s="120">
        <v>0</v>
      </c>
      <c r="G863" s="8">
        <v>0</v>
      </c>
      <c r="H863" s="8">
        <v>50864</v>
      </c>
      <c r="I863" s="8">
        <v>68095</v>
      </c>
      <c r="J863" s="8">
        <v>97566.3</v>
      </c>
      <c r="K863" s="108"/>
      <c r="L863" s="108"/>
    </row>
    <row r="864" spans="2:12" ht="15.75" x14ac:dyDescent="0.25">
      <c r="B864" s="236"/>
      <c r="C864" s="266"/>
      <c r="D864" s="110" t="s">
        <v>3</v>
      </c>
      <c r="E864" s="120">
        <v>0</v>
      </c>
      <c r="F864" s="120">
        <v>0</v>
      </c>
      <c r="G864" s="8">
        <v>0</v>
      </c>
      <c r="H864" s="8">
        <v>927291</v>
      </c>
      <c r="I864" s="8">
        <v>1241425</v>
      </c>
      <c r="J864" s="8">
        <v>1773433.7</v>
      </c>
      <c r="K864" s="108"/>
      <c r="L864" s="108"/>
    </row>
    <row r="865" spans="2:12" ht="15.75" x14ac:dyDescent="0.2">
      <c r="B865" s="236"/>
      <c r="C865" s="266"/>
      <c r="D865" s="110" t="s">
        <v>4</v>
      </c>
      <c r="E865" s="120"/>
      <c r="F865" s="120"/>
      <c r="G865" s="120"/>
      <c r="H865" s="120"/>
      <c r="I865" s="120"/>
      <c r="J865" s="120"/>
      <c r="K865" s="108"/>
      <c r="L865" s="108"/>
    </row>
    <row r="866" spans="2:12" ht="15.75" x14ac:dyDescent="0.2">
      <c r="B866" s="237"/>
      <c r="C866" s="267"/>
      <c r="D866" s="110" t="s">
        <v>5</v>
      </c>
      <c r="E866" s="120"/>
      <c r="F866" s="120"/>
      <c r="G866" s="120"/>
      <c r="H866" s="120"/>
      <c r="I866" s="120"/>
      <c r="J866" s="120"/>
      <c r="K866" s="108"/>
      <c r="L866" s="108"/>
    </row>
    <row r="867" spans="2:12" ht="15.75" x14ac:dyDescent="0.25">
      <c r="B867" s="235" t="s">
        <v>655</v>
      </c>
      <c r="C867" s="265" t="s">
        <v>7</v>
      </c>
      <c r="D867" s="30" t="s">
        <v>1</v>
      </c>
      <c r="E867" s="7">
        <v>0</v>
      </c>
      <c r="F867" s="7">
        <v>0</v>
      </c>
      <c r="G867" s="7">
        <v>7000</v>
      </c>
      <c r="H867" s="7">
        <v>28000</v>
      </c>
      <c r="I867" s="7">
        <v>3500</v>
      </c>
      <c r="J867" s="7">
        <v>7000</v>
      </c>
      <c r="K867" s="108"/>
      <c r="L867" s="108"/>
    </row>
    <row r="868" spans="2:12" ht="15.75" x14ac:dyDescent="0.25">
      <c r="B868" s="236"/>
      <c r="C868" s="266"/>
      <c r="D868" s="110" t="s">
        <v>2</v>
      </c>
      <c r="E868" s="120">
        <v>0</v>
      </c>
      <c r="F868" s="120">
        <v>0</v>
      </c>
      <c r="G868" s="8">
        <v>364</v>
      </c>
      <c r="H868" s="8">
        <v>1456</v>
      </c>
      <c r="I868" s="8">
        <v>182</v>
      </c>
      <c r="J868" s="8">
        <v>364</v>
      </c>
      <c r="K868" s="108"/>
      <c r="L868" s="108"/>
    </row>
    <row r="869" spans="2:12" ht="15.75" x14ac:dyDescent="0.25">
      <c r="B869" s="236"/>
      <c r="C869" s="266"/>
      <c r="D869" s="110" t="s">
        <v>3</v>
      </c>
      <c r="E869" s="121">
        <v>0</v>
      </c>
      <c r="F869" s="121">
        <v>0</v>
      </c>
      <c r="G869" s="8">
        <v>6636</v>
      </c>
      <c r="H869" s="8">
        <v>26544</v>
      </c>
      <c r="I869" s="8">
        <v>3318</v>
      </c>
      <c r="J869" s="8">
        <v>6636</v>
      </c>
      <c r="K869" s="108"/>
      <c r="L869" s="108"/>
    </row>
    <row r="870" spans="2:12" ht="15.75" x14ac:dyDescent="0.2">
      <c r="B870" s="236"/>
      <c r="C870" s="266"/>
      <c r="D870" s="110" t="s">
        <v>4</v>
      </c>
      <c r="E870" s="120"/>
      <c r="F870" s="120"/>
      <c r="G870" s="120"/>
      <c r="H870" s="120"/>
      <c r="I870" s="120"/>
      <c r="J870" s="120"/>
      <c r="K870" s="108"/>
      <c r="L870" s="108"/>
    </row>
    <row r="871" spans="2:12" ht="15.75" x14ac:dyDescent="0.2">
      <c r="B871" s="237"/>
      <c r="C871" s="267"/>
      <c r="D871" s="110" t="s">
        <v>5</v>
      </c>
      <c r="E871" s="120"/>
      <c r="F871" s="120"/>
      <c r="G871" s="120"/>
      <c r="H871" s="120"/>
      <c r="I871" s="120"/>
      <c r="J871" s="120"/>
      <c r="K871" s="108"/>
      <c r="L871" s="108"/>
    </row>
    <row r="872" spans="2:12" ht="15.75" x14ac:dyDescent="0.25">
      <c r="B872" s="235" t="s">
        <v>640</v>
      </c>
      <c r="C872" s="265" t="s">
        <v>7</v>
      </c>
      <c r="D872" s="30" t="s">
        <v>1</v>
      </c>
      <c r="E872" s="7">
        <v>0</v>
      </c>
      <c r="F872" s="7">
        <v>0</v>
      </c>
      <c r="G872" s="7">
        <v>48100</v>
      </c>
      <c r="H872" s="7">
        <v>33800</v>
      </c>
      <c r="I872" s="7">
        <v>22100</v>
      </c>
      <c r="J872" s="7">
        <v>0</v>
      </c>
      <c r="K872" s="108"/>
      <c r="L872" s="108"/>
    </row>
    <row r="873" spans="2:12" ht="15.75" x14ac:dyDescent="0.25">
      <c r="B873" s="236"/>
      <c r="C873" s="266"/>
      <c r="D873" s="110" t="s">
        <v>2</v>
      </c>
      <c r="E873" s="120">
        <v>0</v>
      </c>
      <c r="F873" s="120">
        <v>0</v>
      </c>
      <c r="G873" s="8">
        <v>2501.1999999999998</v>
      </c>
      <c r="H873" s="8">
        <v>1757.6</v>
      </c>
      <c r="I873" s="8">
        <v>1149.2</v>
      </c>
      <c r="J873" s="8">
        <v>0</v>
      </c>
      <c r="K873" s="108"/>
      <c r="L873" s="108"/>
    </row>
    <row r="874" spans="2:12" ht="15.75" x14ac:dyDescent="0.25">
      <c r="B874" s="236"/>
      <c r="C874" s="266"/>
      <c r="D874" s="110" t="s">
        <v>3</v>
      </c>
      <c r="E874" s="121">
        <v>0</v>
      </c>
      <c r="F874" s="121">
        <v>0</v>
      </c>
      <c r="G874" s="8">
        <v>45598.8</v>
      </c>
      <c r="H874" s="8">
        <v>32042.400000000001</v>
      </c>
      <c r="I874" s="8">
        <v>20950.8</v>
      </c>
      <c r="J874" s="8">
        <v>0</v>
      </c>
      <c r="K874" s="108"/>
      <c r="L874" s="108"/>
    </row>
    <row r="875" spans="2:12" ht="15.75" x14ac:dyDescent="0.2">
      <c r="B875" s="236"/>
      <c r="C875" s="266"/>
      <c r="D875" s="110" t="s">
        <v>4</v>
      </c>
      <c r="E875" s="120"/>
      <c r="F875" s="120"/>
      <c r="G875" s="120"/>
      <c r="H875" s="120"/>
      <c r="I875" s="120"/>
      <c r="J875" s="120"/>
      <c r="K875" s="108"/>
      <c r="L875" s="108"/>
    </row>
    <row r="876" spans="2:12" ht="15.75" x14ac:dyDescent="0.2">
      <c r="B876" s="237"/>
      <c r="C876" s="267"/>
      <c r="D876" s="110" t="s">
        <v>5</v>
      </c>
      <c r="E876" s="120">
        <v>0</v>
      </c>
      <c r="F876" s="120">
        <v>0</v>
      </c>
      <c r="G876" s="120">
        <v>0</v>
      </c>
      <c r="H876" s="120">
        <v>0</v>
      </c>
      <c r="I876" s="120">
        <v>0</v>
      </c>
      <c r="J876" s="120">
        <v>0</v>
      </c>
      <c r="K876" s="108"/>
      <c r="L876" s="108"/>
    </row>
    <row r="877" spans="2:12" ht="15.75" x14ac:dyDescent="0.25">
      <c r="B877" s="235" t="s">
        <v>656</v>
      </c>
      <c r="C877" s="265" t="s">
        <v>7</v>
      </c>
      <c r="D877" s="30" t="s">
        <v>1</v>
      </c>
      <c r="E877" s="7">
        <v>0</v>
      </c>
      <c r="F877" s="7">
        <v>0</v>
      </c>
      <c r="G877" s="7">
        <v>495900</v>
      </c>
      <c r="H877" s="7">
        <v>556200</v>
      </c>
      <c r="I877" s="7">
        <v>230400</v>
      </c>
      <c r="J877" s="7">
        <v>62999.999999999956</v>
      </c>
      <c r="K877" s="108"/>
      <c r="L877" s="108"/>
    </row>
    <row r="878" spans="2:12" ht="15.75" x14ac:dyDescent="0.25">
      <c r="B878" s="236"/>
      <c r="C878" s="266"/>
      <c r="D878" s="110" t="s">
        <v>2</v>
      </c>
      <c r="E878" s="120">
        <v>0</v>
      </c>
      <c r="F878" s="120">
        <v>0</v>
      </c>
      <c r="G878" s="8">
        <v>25786.799999999999</v>
      </c>
      <c r="H878" s="8">
        <v>28922.400000000001</v>
      </c>
      <c r="I878" s="8">
        <v>11980.8</v>
      </c>
      <c r="J878" s="8">
        <v>3286.3000000000029</v>
      </c>
      <c r="K878" s="108"/>
      <c r="L878" s="108"/>
    </row>
    <row r="879" spans="2:12" ht="15.75" x14ac:dyDescent="0.25">
      <c r="B879" s="236"/>
      <c r="C879" s="266"/>
      <c r="D879" s="110" t="s">
        <v>3</v>
      </c>
      <c r="E879" s="121">
        <v>0</v>
      </c>
      <c r="F879" s="121">
        <v>0</v>
      </c>
      <c r="G879" s="8">
        <v>470113.2</v>
      </c>
      <c r="H879" s="8">
        <v>527277.6</v>
      </c>
      <c r="I879" s="8">
        <v>218419.20000000001</v>
      </c>
      <c r="J879" s="8">
        <v>59713.699999999953</v>
      </c>
      <c r="K879" s="108"/>
      <c r="L879" s="108"/>
    </row>
    <row r="880" spans="2:12" ht="15.75" x14ac:dyDescent="0.2">
      <c r="B880" s="236"/>
      <c r="C880" s="266"/>
      <c r="D880" s="110" t="s">
        <v>4</v>
      </c>
      <c r="E880" s="120"/>
      <c r="F880" s="120"/>
      <c r="G880" s="120"/>
      <c r="H880" s="120"/>
      <c r="I880" s="120"/>
      <c r="J880" s="120"/>
      <c r="K880" s="108"/>
      <c r="L880" s="108"/>
    </row>
    <row r="881" spans="2:20" ht="15.75" x14ac:dyDescent="0.2">
      <c r="B881" s="237"/>
      <c r="C881" s="267"/>
      <c r="D881" s="110" t="s">
        <v>5</v>
      </c>
      <c r="E881" s="120">
        <v>0</v>
      </c>
      <c r="F881" s="120">
        <v>0</v>
      </c>
      <c r="G881" s="120">
        <v>0</v>
      </c>
      <c r="H881" s="120">
        <v>0</v>
      </c>
      <c r="I881" s="120">
        <v>0</v>
      </c>
      <c r="J881" s="120">
        <v>0</v>
      </c>
    </row>
    <row r="882" spans="2:20" ht="15.75" customHeight="1" x14ac:dyDescent="0.25">
      <c r="B882" s="238" t="s">
        <v>228</v>
      </c>
      <c r="C882" s="241" t="s">
        <v>0</v>
      </c>
      <c r="D882" s="29" t="s">
        <v>1</v>
      </c>
      <c r="E882" s="7">
        <v>42295787.700000003</v>
      </c>
      <c r="F882" s="7">
        <v>45925506.200000003</v>
      </c>
      <c r="G882" s="7">
        <v>45768252.100000009</v>
      </c>
      <c r="H882" s="7">
        <v>51395097.700000003</v>
      </c>
      <c r="I882" s="7">
        <v>54554123.399999999</v>
      </c>
      <c r="J882" s="7">
        <v>54554123.399999999</v>
      </c>
    </row>
    <row r="883" spans="2:20" ht="15.75" x14ac:dyDescent="0.25">
      <c r="B883" s="239"/>
      <c r="C883" s="234" t="s">
        <v>0</v>
      </c>
      <c r="D883" s="110" t="s">
        <v>2</v>
      </c>
      <c r="E883" s="8">
        <v>16271979.199999999</v>
      </c>
      <c r="F883" s="8">
        <v>16819936</v>
      </c>
      <c r="G883" s="8">
        <v>17431377.200000003</v>
      </c>
      <c r="H883" s="8">
        <v>17431377.200000003</v>
      </c>
      <c r="I883" s="8">
        <v>17431377.200000003</v>
      </c>
      <c r="J883" s="8">
        <v>17431377.200000003</v>
      </c>
    </row>
    <row r="884" spans="2:20" ht="15.75" x14ac:dyDescent="0.25">
      <c r="B884" s="239"/>
      <c r="C884" s="234" t="s">
        <v>0</v>
      </c>
      <c r="D884" s="110" t="s">
        <v>3</v>
      </c>
      <c r="E884" s="8"/>
      <c r="F884" s="8">
        <v>247506.3</v>
      </c>
      <c r="G884" s="8">
        <v>0</v>
      </c>
      <c r="H884" s="8">
        <v>0</v>
      </c>
      <c r="I884" s="8">
        <v>0</v>
      </c>
      <c r="J884" s="8">
        <v>0</v>
      </c>
    </row>
    <row r="885" spans="2:20" ht="15.75" x14ac:dyDescent="0.25">
      <c r="B885" s="239"/>
      <c r="C885" s="234" t="s">
        <v>0</v>
      </c>
      <c r="D885" s="110" t="s">
        <v>4</v>
      </c>
      <c r="E885" s="8"/>
      <c r="F885" s="8">
        <v>0</v>
      </c>
      <c r="G885" s="8">
        <v>0</v>
      </c>
      <c r="H885" s="8">
        <v>0</v>
      </c>
      <c r="I885" s="8">
        <v>0</v>
      </c>
      <c r="J885" s="8">
        <v>0</v>
      </c>
    </row>
    <row r="886" spans="2:20" ht="15.75" x14ac:dyDescent="0.25">
      <c r="B886" s="239"/>
      <c r="C886" s="234" t="s">
        <v>0</v>
      </c>
      <c r="D886" s="110" t="s">
        <v>5</v>
      </c>
      <c r="E886" s="8">
        <v>26023808.5</v>
      </c>
      <c r="F886" s="8">
        <v>28858063.899999999</v>
      </c>
      <c r="G886" s="8">
        <v>28336874.900000002</v>
      </c>
      <c r="H886" s="8">
        <v>33963720.5</v>
      </c>
      <c r="I886" s="8">
        <v>37122746.199999996</v>
      </c>
      <c r="J886" s="8">
        <v>37122746.199999996</v>
      </c>
    </row>
    <row r="887" spans="2:20" ht="15.75" x14ac:dyDescent="0.25">
      <c r="B887" s="239"/>
      <c r="C887" s="242" t="s">
        <v>6</v>
      </c>
      <c r="D887" s="30" t="s">
        <v>1</v>
      </c>
      <c r="E887" s="7">
        <v>26023808.5</v>
      </c>
      <c r="F887" s="7">
        <v>28858063.899999999</v>
      </c>
      <c r="G887" s="7">
        <v>28336874.900000002</v>
      </c>
      <c r="H887" s="7">
        <v>33963720.5</v>
      </c>
      <c r="I887" s="7">
        <v>37122746.199999996</v>
      </c>
      <c r="J887" s="7">
        <v>37122746.199999996</v>
      </c>
    </row>
    <row r="888" spans="2:20" ht="15.75" x14ac:dyDescent="0.25">
      <c r="B888" s="239"/>
      <c r="C888" s="243"/>
      <c r="D888" s="110" t="s">
        <v>2</v>
      </c>
      <c r="E888" s="8"/>
      <c r="F888" s="8"/>
      <c r="G888" s="7">
        <v>0</v>
      </c>
      <c r="H888" s="7">
        <v>0</v>
      </c>
      <c r="I888" s="7">
        <v>0</v>
      </c>
      <c r="J888" s="7">
        <v>0</v>
      </c>
    </row>
    <row r="889" spans="2:20" ht="15.75" x14ac:dyDescent="0.25">
      <c r="B889" s="239"/>
      <c r="C889" s="243"/>
      <c r="D889" s="110" t="s">
        <v>3</v>
      </c>
      <c r="E889" s="8"/>
      <c r="F889" s="8"/>
      <c r="G889" s="7">
        <v>0</v>
      </c>
      <c r="H889" s="7">
        <v>0</v>
      </c>
      <c r="I889" s="7">
        <v>0</v>
      </c>
      <c r="J889" s="7">
        <v>0</v>
      </c>
    </row>
    <row r="890" spans="2:20" ht="15.75" x14ac:dyDescent="0.25">
      <c r="B890" s="239"/>
      <c r="C890" s="243"/>
      <c r="D890" s="110" t="s">
        <v>4</v>
      </c>
      <c r="E890" s="8"/>
      <c r="F890" s="8"/>
      <c r="G890" s="7">
        <v>0</v>
      </c>
      <c r="H890" s="7">
        <v>0</v>
      </c>
      <c r="I890" s="7">
        <v>0</v>
      </c>
      <c r="J890" s="7">
        <v>0</v>
      </c>
    </row>
    <row r="891" spans="2:20" ht="15.75" x14ac:dyDescent="0.25">
      <c r="B891" s="239"/>
      <c r="C891" s="244"/>
      <c r="D891" s="110" t="s">
        <v>5</v>
      </c>
      <c r="E891" s="8">
        <v>26023808.5</v>
      </c>
      <c r="F891" s="8">
        <v>28858063.899999999</v>
      </c>
      <c r="G891" s="8">
        <v>28336874.900000002</v>
      </c>
      <c r="H891" s="8">
        <v>33963720.5</v>
      </c>
      <c r="I891" s="8">
        <v>37122746.199999996</v>
      </c>
      <c r="J891" s="8">
        <v>37122746.199999996</v>
      </c>
      <c r="K891" s="122"/>
      <c r="L891" s="122"/>
      <c r="M891" s="33"/>
      <c r="N891" s="33"/>
      <c r="O891" s="33"/>
      <c r="P891" s="33"/>
      <c r="Q891" s="33"/>
      <c r="R891" s="33"/>
      <c r="S891" s="33"/>
      <c r="T891" s="33"/>
    </row>
    <row r="892" spans="2:20" ht="15.75" x14ac:dyDescent="0.25">
      <c r="B892" s="239"/>
      <c r="C892" s="234" t="s">
        <v>7</v>
      </c>
      <c r="D892" s="30" t="s">
        <v>1</v>
      </c>
      <c r="E892" s="7">
        <v>16271979.199999999</v>
      </c>
      <c r="F892" s="7">
        <v>17067442.300000001</v>
      </c>
      <c r="G892" s="7">
        <v>17431377.200000003</v>
      </c>
      <c r="H892" s="7">
        <v>17431377.200000003</v>
      </c>
      <c r="I892" s="7">
        <v>17431377.200000003</v>
      </c>
      <c r="J892" s="7">
        <v>17431377.200000003</v>
      </c>
      <c r="K892" s="122"/>
      <c r="L892" s="122"/>
      <c r="M892" s="33"/>
      <c r="N892" s="33"/>
      <c r="O892" s="33"/>
      <c r="P892" s="33"/>
      <c r="Q892" s="33"/>
      <c r="R892" s="33"/>
      <c r="S892" s="33"/>
      <c r="T892" s="33"/>
    </row>
    <row r="893" spans="2:20" ht="15.75" x14ac:dyDescent="0.25">
      <c r="B893" s="239"/>
      <c r="C893" s="234" t="s">
        <v>7</v>
      </c>
      <c r="D893" s="110" t="s">
        <v>2</v>
      </c>
      <c r="E893" s="8">
        <v>16271979.199999999</v>
      </c>
      <c r="F893" s="8">
        <v>16819936</v>
      </c>
      <c r="G893" s="8">
        <v>17431377.200000003</v>
      </c>
      <c r="H893" s="8">
        <v>17431377.200000003</v>
      </c>
      <c r="I893" s="8">
        <v>17431377.200000003</v>
      </c>
      <c r="J893" s="8">
        <v>17431377.200000003</v>
      </c>
      <c r="K893" s="122"/>
      <c r="L893" s="122"/>
      <c r="M893" s="33"/>
      <c r="N893" s="33"/>
      <c r="O893" s="33"/>
      <c r="P893" s="33"/>
      <c r="Q893" s="33"/>
      <c r="R893" s="33"/>
      <c r="S893" s="33"/>
      <c r="T893" s="33"/>
    </row>
    <row r="894" spans="2:20" ht="15.75" x14ac:dyDescent="0.25">
      <c r="B894" s="239"/>
      <c r="C894" s="234" t="s">
        <v>7</v>
      </c>
      <c r="D894" s="110" t="s">
        <v>3</v>
      </c>
      <c r="E894" s="8"/>
      <c r="F894" s="8">
        <v>247506.3</v>
      </c>
      <c r="G894" s="8">
        <v>0</v>
      </c>
      <c r="H894" s="8">
        <v>0</v>
      </c>
      <c r="I894" s="8">
        <v>0</v>
      </c>
      <c r="J894" s="8">
        <v>0</v>
      </c>
      <c r="K894" s="122"/>
      <c r="L894" s="122"/>
      <c r="M894" s="33"/>
      <c r="N894" s="33"/>
      <c r="O894" s="33"/>
      <c r="P894" s="33"/>
      <c r="Q894" s="33"/>
      <c r="R894" s="33"/>
      <c r="S894" s="33"/>
      <c r="T894" s="33"/>
    </row>
    <row r="895" spans="2:20" ht="15.75" x14ac:dyDescent="0.25">
      <c r="B895" s="239"/>
      <c r="C895" s="234" t="s">
        <v>7</v>
      </c>
      <c r="D895" s="110" t="s">
        <v>4</v>
      </c>
      <c r="E895" s="8"/>
      <c r="F895" s="8">
        <v>0</v>
      </c>
      <c r="G895" s="8">
        <v>0</v>
      </c>
      <c r="H895" s="8">
        <v>0</v>
      </c>
      <c r="I895" s="8">
        <v>0</v>
      </c>
      <c r="J895" s="8">
        <v>0</v>
      </c>
      <c r="K895" s="122"/>
      <c r="L895" s="122"/>
      <c r="M895" s="33"/>
      <c r="N895" s="33"/>
      <c r="O895" s="33"/>
      <c r="P895" s="33"/>
      <c r="Q895" s="33"/>
      <c r="R895" s="33"/>
      <c r="S895" s="33"/>
      <c r="T895" s="33"/>
    </row>
    <row r="896" spans="2:20" ht="15.75" x14ac:dyDescent="0.25">
      <c r="B896" s="240"/>
      <c r="C896" s="234" t="s">
        <v>7</v>
      </c>
      <c r="D896" s="110" t="s">
        <v>5</v>
      </c>
      <c r="E896" s="8"/>
      <c r="F896" s="8">
        <v>0</v>
      </c>
      <c r="G896" s="8">
        <v>0</v>
      </c>
      <c r="H896" s="8">
        <v>0</v>
      </c>
      <c r="I896" s="8">
        <v>0</v>
      </c>
      <c r="J896" s="8">
        <v>0</v>
      </c>
      <c r="K896" s="122"/>
      <c r="L896" s="122"/>
      <c r="M896" s="33"/>
      <c r="N896" s="33"/>
      <c r="O896" s="33"/>
      <c r="P896" s="33"/>
      <c r="Q896" s="33"/>
      <c r="R896" s="33"/>
      <c r="S896" s="33"/>
      <c r="T896" s="33"/>
    </row>
    <row r="897" spans="2:20" ht="15.75" customHeight="1" x14ac:dyDescent="0.25">
      <c r="B897" s="233" t="s">
        <v>657</v>
      </c>
      <c r="C897" s="234" t="s">
        <v>7</v>
      </c>
      <c r="D897" s="30" t="s">
        <v>1</v>
      </c>
      <c r="E897" s="7">
        <v>16271979.199999999</v>
      </c>
      <c r="F897" s="7">
        <v>16819936</v>
      </c>
      <c r="G897" s="7">
        <v>17431377.200000003</v>
      </c>
      <c r="H897" s="7">
        <v>17431377.200000003</v>
      </c>
      <c r="I897" s="7">
        <v>17431377.200000003</v>
      </c>
      <c r="J897" s="7">
        <v>17431377.200000003</v>
      </c>
      <c r="K897" s="122"/>
      <c r="L897" s="122"/>
      <c r="M897" s="33"/>
      <c r="N897" s="33"/>
      <c r="O897" s="33"/>
      <c r="P897" s="33"/>
      <c r="Q897" s="33"/>
      <c r="R897" s="33"/>
      <c r="S897" s="33"/>
      <c r="T897" s="33"/>
    </row>
    <row r="898" spans="2:20" ht="15.75" customHeight="1" x14ac:dyDescent="0.25">
      <c r="B898" s="233" t="s">
        <v>74</v>
      </c>
      <c r="C898" s="234" t="s">
        <v>7</v>
      </c>
      <c r="D898" s="110" t="s">
        <v>2</v>
      </c>
      <c r="E898" s="8">
        <v>16271979.199999999</v>
      </c>
      <c r="F898" s="8">
        <v>16819936</v>
      </c>
      <c r="G898" s="7">
        <v>17431377.200000003</v>
      </c>
      <c r="H898" s="7">
        <v>17431377.200000003</v>
      </c>
      <c r="I898" s="7">
        <v>17431377.200000003</v>
      </c>
      <c r="J898" s="7">
        <v>17431377.200000003</v>
      </c>
      <c r="K898" s="122"/>
      <c r="L898" s="122"/>
      <c r="M898" s="33"/>
      <c r="N898" s="33"/>
      <c r="O898" s="33"/>
      <c r="P898" s="33"/>
      <c r="Q898" s="33"/>
      <c r="R898" s="33"/>
      <c r="S898" s="33"/>
      <c r="T898" s="33"/>
    </row>
    <row r="899" spans="2:20" ht="15.75" customHeight="1" x14ac:dyDescent="0.25">
      <c r="B899" s="233" t="s">
        <v>74</v>
      </c>
      <c r="C899" s="234" t="s">
        <v>7</v>
      </c>
      <c r="D899" s="110" t="s">
        <v>3</v>
      </c>
      <c r="E899" s="8"/>
      <c r="F899" s="8"/>
      <c r="G899" s="7">
        <v>0</v>
      </c>
      <c r="H899" s="7">
        <v>0</v>
      </c>
      <c r="I899" s="7">
        <v>0</v>
      </c>
      <c r="J899" s="7">
        <v>0</v>
      </c>
      <c r="K899" s="122"/>
      <c r="L899" s="122"/>
      <c r="M899" s="33"/>
      <c r="N899" s="33"/>
      <c r="O899" s="33"/>
      <c r="P899" s="33"/>
      <c r="Q899" s="33"/>
      <c r="R899" s="33"/>
      <c r="S899" s="33"/>
      <c r="T899" s="33"/>
    </row>
    <row r="900" spans="2:20" ht="15.75" customHeight="1" x14ac:dyDescent="0.25">
      <c r="B900" s="233" t="s">
        <v>74</v>
      </c>
      <c r="C900" s="234" t="s">
        <v>7</v>
      </c>
      <c r="D900" s="110" t="s">
        <v>4</v>
      </c>
      <c r="E900" s="8"/>
      <c r="F900" s="8"/>
      <c r="G900" s="7">
        <v>0</v>
      </c>
      <c r="H900" s="7">
        <v>0</v>
      </c>
      <c r="I900" s="7">
        <v>0</v>
      </c>
      <c r="J900" s="7">
        <v>0</v>
      </c>
      <c r="K900" s="122"/>
      <c r="L900" s="122"/>
      <c r="M900" s="33"/>
      <c r="N900" s="33"/>
      <c r="O900" s="33"/>
      <c r="P900" s="33"/>
      <c r="Q900" s="33"/>
      <c r="R900" s="33"/>
      <c r="S900" s="33"/>
      <c r="T900" s="33"/>
    </row>
    <row r="901" spans="2:20" ht="15.75" customHeight="1" x14ac:dyDescent="0.25">
      <c r="B901" s="233" t="s">
        <v>74</v>
      </c>
      <c r="C901" s="234" t="s">
        <v>7</v>
      </c>
      <c r="D901" s="110" t="s">
        <v>5</v>
      </c>
      <c r="E901" s="8"/>
      <c r="F901" s="8"/>
      <c r="G901" s="7">
        <v>0</v>
      </c>
      <c r="H901" s="7">
        <v>0</v>
      </c>
      <c r="I901" s="7">
        <v>0</v>
      </c>
      <c r="J901" s="7">
        <v>0</v>
      </c>
      <c r="K901" s="122"/>
      <c r="L901" s="122"/>
      <c r="M901" s="33"/>
      <c r="N901" s="33"/>
      <c r="O901" s="33"/>
      <c r="P901" s="33"/>
      <c r="Q901" s="33"/>
      <c r="R901" s="33"/>
      <c r="S901" s="33"/>
      <c r="T901" s="33"/>
    </row>
    <row r="902" spans="2:20" ht="15.75" customHeight="1" x14ac:dyDescent="0.25">
      <c r="B902" s="233" t="s">
        <v>658</v>
      </c>
      <c r="C902" s="234" t="s">
        <v>7</v>
      </c>
      <c r="D902" s="30" t="s">
        <v>1</v>
      </c>
      <c r="E902" s="7">
        <v>16271979.199999999</v>
      </c>
      <c r="F902" s="7">
        <v>16819936</v>
      </c>
      <c r="G902" s="7">
        <v>17431377.200000003</v>
      </c>
      <c r="H902" s="7">
        <v>17431377.200000003</v>
      </c>
      <c r="I902" s="7">
        <v>17431377.200000003</v>
      </c>
      <c r="J902" s="7">
        <v>17431377.200000003</v>
      </c>
      <c r="K902" s="122"/>
      <c r="L902" s="122"/>
      <c r="M902" s="33"/>
      <c r="N902" s="33"/>
      <c r="O902" s="33"/>
      <c r="P902" s="33"/>
      <c r="Q902" s="33"/>
      <c r="R902" s="33"/>
      <c r="S902" s="33"/>
      <c r="T902" s="33"/>
    </row>
    <row r="903" spans="2:20" ht="15.75" customHeight="1" x14ac:dyDescent="0.25">
      <c r="B903" s="233" t="s">
        <v>75</v>
      </c>
      <c r="C903" s="234" t="s">
        <v>7</v>
      </c>
      <c r="D903" s="110" t="s">
        <v>2</v>
      </c>
      <c r="E903" s="8">
        <v>16271979.199999999</v>
      </c>
      <c r="F903" s="8">
        <v>16819936</v>
      </c>
      <c r="G903" s="8">
        <v>17431377.200000003</v>
      </c>
      <c r="H903" s="8">
        <v>17431377.200000003</v>
      </c>
      <c r="I903" s="8">
        <v>17431377.200000003</v>
      </c>
      <c r="J903" s="8">
        <v>17431377.200000003</v>
      </c>
      <c r="K903" s="122"/>
      <c r="L903" s="122"/>
      <c r="M903" s="33"/>
      <c r="N903" s="33"/>
      <c r="O903" s="33"/>
      <c r="P903" s="33"/>
      <c r="Q903" s="33"/>
      <c r="R903" s="33"/>
      <c r="S903" s="33"/>
      <c r="T903" s="33"/>
    </row>
    <row r="904" spans="2:20" ht="15.75" customHeight="1" x14ac:dyDescent="0.25">
      <c r="B904" s="233" t="s">
        <v>75</v>
      </c>
      <c r="C904" s="234" t="s">
        <v>7</v>
      </c>
      <c r="D904" s="110" t="s">
        <v>3</v>
      </c>
      <c r="E904" s="8"/>
      <c r="F904" s="8"/>
      <c r="G904" s="7">
        <v>0</v>
      </c>
      <c r="H904" s="7">
        <v>0</v>
      </c>
      <c r="I904" s="7">
        <v>0</v>
      </c>
      <c r="J904" s="7">
        <v>0</v>
      </c>
      <c r="K904" s="122"/>
      <c r="L904" s="122"/>
      <c r="M904" s="33"/>
      <c r="N904" s="33"/>
      <c r="O904" s="33"/>
      <c r="P904" s="33"/>
      <c r="Q904" s="33"/>
      <c r="R904" s="33"/>
      <c r="S904" s="33"/>
      <c r="T904" s="33"/>
    </row>
    <row r="905" spans="2:20" ht="15.75" customHeight="1" x14ac:dyDescent="0.25">
      <c r="B905" s="233" t="s">
        <v>75</v>
      </c>
      <c r="C905" s="234" t="s">
        <v>7</v>
      </c>
      <c r="D905" s="110" t="s">
        <v>4</v>
      </c>
      <c r="E905" s="8"/>
      <c r="F905" s="8"/>
      <c r="G905" s="7">
        <v>0</v>
      </c>
      <c r="H905" s="7">
        <v>0</v>
      </c>
      <c r="I905" s="7">
        <v>0</v>
      </c>
      <c r="J905" s="7">
        <v>0</v>
      </c>
      <c r="K905" s="122"/>
      <c r="L905" s="122"/>
      <c r="M905" s="33"/>
      <c r="N905" s="33"/>
      <c r="O905" s="33"/>
      <c r="P905" s="33"/>
      <c r="Q905" s="33"/>
      <c r="R905" s="33"/>
      <c r="S905" s="33"/>
      <c r="T905" s="33"/>
    </row>
    <row r="906" spans="2:20" ht="15.75" customHeight="1" x14ac:dyDescent="0.25">
      <c r="B906" s="233" t="s">
        <v>75</v>
      </c>
      <c r="C906" s="234" t="s">
        <v>7</v>
      </c>
      <c r="D906" s="110" t="s">
        <v>5</v>
      </c>
      <c r="E906" s="8"/>
      <c r="F906" s="8"/>
      <c r="G906" s="7">
        <v>0</v>
      </c>
      <c r="H906" s="7">
        <v>0</v>
      </c>
      <c r="I906" s="7">
        <v>0</v>
      </c>
      <c r="J906" s="7">
        <v>0</v>
      </c>
      <c r="K906" s="122"/>
      <c r="L906" s="122"/>
      <c r="M906" s="33"/>
      <c r="N906" s="33"/>
      <c r="O906" s="33"/>
      <c r="P906" s="33"/>
      <c r="Q906" s="33"/>
      <c r="R906" s="33"/>
      <c r="S906" s="33"/>
      <c r="T906" s="33"/>
    </row>
    <row r="907" spans="2:20" ht="15.75" customHeight="1" x14ac:dyDescent="0.25">
      <c r="B907" s="235" t="s">
        <v>230</v>
      </c>
      <c r="C907" s="241" t="s">
        <v>0</v>
      </c>
      <c r="D907" s="30" t="s">
        <v>1</v>
      </c>
      <c r="E907" s="7">
        <v>25739421.300000001</v>
      </c>
      <c r="F907" s="7">
        <v>28731826</v>
      </c>
      <c r="G907" s="7">
        <v>28119055.300000001</v>
      </c>
      <c r="H907" s="7">
        <v>33728245.899999999</v>
      </c>
      <c r="I907" s="7">
        <v>36869616.599999994</v>
      </c>
      <c r="J907" s="7">
        <v>36869616.599999994</v>
      </c>
    </row>
    <row r="908" spans="2:20" ht="15.75" x14ac:dyDescent="0.25">
      <c r="B908" s="236"/>
      <c r="C908" s="234" t="s">
        <v>0</v>
      </c>
      <c r="D908" s="110" t="s">
        <v>2</v>
      </c>
      <c r="E908" s="8"/>
      <c r="F908" s="8">
        <v>0</v>
      </c>
      <c r="G908" s="8">
        <v>0</v>
      </c>
      <c r="H908" s="8">
        <v>0</v>
      </c>
      <c r="I908" s="8">
        <v>0</v>
      </c>
      <c r="J908" s="8">
        <v>0</v>
      </c>
    </row>
    <row r="909" spans="2:20" ht="15.75" x14ac:dyDescent="0.25">
      <c r="B909" s="236"/>
      <c r="C909" s="234" t="s">
        <v>0</v>
      </c>
      <c r="D909" s="110" t="s">
        <v>3</v>
      </c>
      <c r="E909" s="8"/>
      <c r="F909" s="8">
        <v>247506.3</v>
      </c>
      <c r="G909" s="8">
        <v>0</v>
      </c>
      <c r="H909" s="8">
        <v>0</v>
      </c>
      <c r="I909" s="8">
        <v>0</v>
      </c>
      <c r="J909" s="8">
        <v>0</v>
      </c>
    </row>
    <row r="910" spans="2:20" ht="15.75" x14ac:dyDescent="0.25">
      <c r="B910" s="236"/>
      <c r="C910" s="234" t="s">
        <v>0</v>
      </c>
      <c r="D910" s="110" t="s">
        <v>4</v>
      </c>
      <c r="E910" s="8"/>
      <c r="F910" s="8">
        <v>0</v>
      </c>
      <c r="G910" s="8">
        <v>0</v>
      </c>
      <c r="H910" s="8">
        <v>0</v>
      </c>
      <c r="I910" s="8">
        <v>0</v>
      </c>
      <c r="J910" s="8">
        <v>0</v>
      </c>
    </row>
    <row r="911" spans="2:20" ht="15.75" x14ac:dyDescent="0.25">
      <c r="B911" s="236"/>
      <c r="C911" s="234" t="s">
        <v>0</v>
      </c>
      <c r="D911" s="110" t="s">
        <v>5</v>
      </c>
      <c r="E911" s="8">
        <v>25739421.300000001</v>
      </c>
      <c r="F911" s="8">
        <v>28484319.699999999</v>
      </c>
      <c r="G911" s="8">
        <v>28119055.300000001</v>
      </c>
      <c r="H911" s="8">
        <v>33728245.899999999</v>
      </c>
      <c r="I911" s="8">
        <v>36869616.599999994</v>
      </c>
      <c r="J911" s="8">
        <v>36869616.599999994</v>
      </c>
    </row>
    <row r="912" spans="2:20" ht="15.75" x14ac:dyDescent="0.25">
      <c r="B912" s="236"/>
      <c r="C912" s="242" t="s">
        <v>6</v>
      </c>
      <c r="D912" s="30" t="s">
        <v>1</v>
      </c>
      <c r="E912" s="7">
        <v>0</v>
      </c>
      <c r="F912" s="7">
        <v>28484319.699999999</v>
      </c>
      <c r="G912" s="7">
        <v>28119055.300000001</v>
      </c>
      <c r="H912" s="7">
        <v>33728245.899999999</v>
      </c>
      <c r="I912" s="7">
        <v>36869616.599999994</v>
      </c>
      <c r="J912" s="7">
        <v>36869616.599999994</v>
      </c>
    </row>
    <row r="913" spans="2:12" ht="15.75" x14ac:dyDescent="0.25">
      <c r="B913" s="236"/>
      <c r="C913" s="243"/>
      <c r="D913" s="110" t="s">
        <v>2</v>
      </c>
      <c r="E913" s="8"/>
      <c r="F913" s="8">
        <v>0</v>
      </c>
      <c r="G913" s="8">
        <v>0</v>
      </c>
      <c r="H913" s="8">
        <v>0</v>
      </c>
      <c r="I913" s="8">
        <v>0</v>
      </c>
      <c r="J913" s="8">
        <v>0</v>
      </c>
      <c r="K913" s="108"/>
      <c r="L913" s="108"/>
    </row>
    <row r="914" spans="2:12" ht="15.75" x14ac:dyDescent="0.25">
      <c r="B914" s="236"/>
      <c r="C914" s="243"/>
      <c r="D914" s="110" t="s">
        <v>3</v>
      </c>
      <c r="E914" s="8"/>
      <c r="F914" s="8">
        <v>0</v>
      </c>
      <c r="G914" s="8">
        <v>0</v>
      </c>
      <c r="H914" s="8">
        <v>0</v>
      </c>
      <c r="I914" s="8">
        <v>0</v>
      </c>
      <c r="J914" s="8">
        <v>0</v>
      </c>
      <c r="K914" s="108"/>
      <c r="L914" s="108"/>
    </row>
    <row r="915" spans="2:12" ht="15.75" x14ac:dyDescent="0.25">
      <c r="B915" s="236"/>
      <c r="C915" s="243"/>
      <c r="D915" s="110" t="s">
        <v>4</v>
      </c>
      <c r="E915" s="8"/>
      <c r="F915" s="8">
        <v>0</v>
      </c>
      <c r="G915" s="8">
        <v>0</v>
      </c>
      <c r="H915" s="8">
        <v>0</v>
      </c>
      <c r="I915" s="8">
        <v>0</v>
      </c>
      <c r="J915" s="8">
        <v>0</v>
      </c>
      <c r="K915" s="108"/>
      <c r="L915" s="108"/>
    </row>
    <row r="916" spans="2:12" ht="15.75" x14ac:dyDescent="0.25">
      <c r="B916" s="236"/>
      <c r="C916" s="244"/>
      <c r="D916" s="110" t="s">
        <v>5</v>
      </c>
      <c r="E916" s="8"/>
      <c r="F916" s="8">
        <v>28484319.699999999</v>
      </c>
      <c r="G916" s="8">
        <v>28119055.300000001</v>
      </c>
      <c r="H916" s="8">
        <v>33728245.899999999</v>
      </c>
      <c r="I916" s="8">
        <v>36869616.599999994</v>
      </c>
      <c r="J916" s="8">
        <v>36869616.599999994</v>
      </c>
      <c r="K916" s="108"/>
      <c r="L916" s="108"/>
    </row>
    <row r="917" spans="2:12" ht="15.75" x14ac:dyDescent="0.25">
      <c r="B917" s="236"/>
      <c r="C917" s="234" t="s">
        <v>7</v>
      </c>
      <c r="D917" s="30" t="s">
        <v>1</v>
      </c>
      <c r="E917" s="7">
        <v>0</v>
      </c>
      <c r="F917" s="7">
        <v>247506.3</v>
      </c>
      <c r="G917" s="7">
        <v>0</v>
      </c>
      <c r="H917" s="7">
        <v>0</v>
      </c>
      <c r="I917" s="7">
        <v>0</v>
      </c>
      <c r="J917" s="7">
        <v>0</v>
      </c>
      <c r="K917" s="108"/>
      <c r="L917" s="108"/>
    </row>
    <row r="918" spans="2:12" ht="15.75" x14ac:dyDescent="0.25">
      <c r="B918" s="236"/>
      <c r="C918" s="234" t="s">
        <v>7</v>
      </c>
      <c r="D918" s="110" t="s">
        <v>2</v>
      </c>
      <c r="E918" s="8"/>
      <c r="F918" s="8">
        <v>0</v>
      </c>
      <c r="G918" s="8">
        <v>0</v>
      </c>
      <c r="H918" s="8">
        <v>0</v>
      </c>
      <c r="I918" s="8">
        <v>0</v>
      </c>
      <c r="J918" s="8">
        <v>0</v>
      </c>
      <c r="K918" s="108"/>
      <c r="L918" s="108"/>
    </row>
    <row r="919" spans="2:12" ht="15.75" x14ac:dyDescent="0.25">
      <c r="B919" s="236"/>
      <c r="C919" s="234" t="s">
        <v>7</v>
      </c>
      <c r="D919" s="110" t="s">
        <v>3</v>
      </c>
      <c r="E919" s="8"/>
      <c r="F919" s="8">
        <v>247506.3</v>
      </c>
      <c r="G919" s="8">
        <v>0</v>
      </c>
      <c r="H919" s="8">
        <v>0</v>
      </c>
      <c r="I919" s="8">
        <v>0</v>
      </c>
      <c r="J919" s="8">
        <v>0</v>
      </c>
      <c r="K919" s="108"/>
      <c r="L919" s="108"/>
    </row>
    <row r="920" spans="2:12" ht="15.75" x14ac:dyDescent="0.25">
      <c r="B920" s="236"/>
      <c r="C920" s="234" t="s">
        <v>7</v>
      </c>
      <c r="D920" s="110" t="s">
        <v>4</v>
      </c>
      <c r="E920" s="8"/>
      <c r="F920" s="8">
        <v>0</v>
      </c>
      <c r="G920" s="8">
        <v>0</v>
      </c>
      <c r="H920" s="8">
        <v>0</v>
      </c>
      <c r="I920" s="8">
        <v>0</v>
      </c>
      <c r="J920" s="8">
        <v>0</v>
      </c>
      <c r="K920" s="108"/>
      <c r="L920" s="108"/>
    </row>
    <row r="921" spans="2:12" ht="15.75" x14ac:dyDescent="0.25">
      <c r="B921" s="237"/>
      <c r="C921" s="234" t="s">
        <v>7</v>
      </c>
      <c r="D921" s="110" t="s">
        <v>5</v>
      </c>
      <c r="E921" s="8"/>
      <c r="F921" s="8">
        <v>0</v>
      </c>
      <c r="G921" s="8">
        <v>0</v>
      </c>
      <c r="H921" s="8">
        <v>0</v>
      </c>
      <c r="I921" s="8">
        <v>0</v>
      </c>
      <c r="J921" s="8">
        <v>0</v>
      </c>
      <c r="K921" s="108"/>
      <c r="L921" s="108"/>
    </row>
    <row r="922" spans="2:12" ht="15.75" x14ac:dyDescent="0.25">
      <c r="B922" s="233" t="s">
        <v>659</v>
      </c>
      <c r="C922" s="234" t="s">
        <v>6</v>
      </c>
      <c r="D922" s="30" t="s">
        <v>1</v>
      </c>
      <c r="E922" s="7">
        <v>17677.3</v>
      </c>
      <c r="F922" s="7">
        <v>11402.9</v>
      </c>
      <c r="G922" s="7">
        <v>8900</v>
      </c>
      <c r="H922" s="7">
        <v>6700</v>
      </c>
      <c r="I922" s="7">
        <v>5600</v>
      </c>
      <c r="J922" s="7">
        <v>5600</v>
      </c>
      <c r="K922" s="108"/>
      <c r="L922" s="108"/>
    </row>
    <row r="923" spans="2:12" ht="15.75" x14ac:dyDescent="0.25">
      <c r="B923" s="233" t="s">
        <v>77</v>
      </c>
      <c r="C923" s="234" t="s">
        <v>6</v>
      </c>
      <c r="D923" s="110" t="s">
        <v>2</v>
      </c>
      <c r="E923" s="8"/>
      <c r="F923" s="8"/>
      <c r="G923" s="7">
        <v>0</v>
      </c>
      <c r="H923" s="7">
        <v>0</v>
      </c>
      <c r="I923" s="7">
        <v>0</v>
      </c>
      <c r="J923" s="7">
        <v>0</v>
      </c>
      <c r="K923" s="108"/>
      <c r="L923" s="108"/>
    </row>
    <row r="924" spans="2:12" ht="15.75" x14ac:dyDescent="0.25">
      <c r="B924" s="233" t="s">
        <v>77</v>
      </c>
      <c r="C924" s="234" t="s">
        <v>6</v>
      </c>
      <c r="D924" s="110" t="s">
        <v>3</v>
      </c>
      <c r="E924" s="8"/>
      <c r="F924" s="8"/>
      <c r="G924" s="7">
        <v>0</v>
      </c>
      <c r="H924" s="7">
        <v>0</v>
      </c>
      <c r="I924" s="7">
        <v>0</v>
      </c>
      <c r="J924" s="7">
        <v>0</v>
      </c>
      <c r="K924" s="108"/>
      <c r="L924" s="108"/>
    </row>
    <row r="925" spans="2:12" ht="15.75" x14ac:dyDescent="0.25">
      <c r="B925" s="233" t="s">
        <v>77</v>
      </c>
      <c r="C925" s="234" t="s">
        <v>6</v>
      </c>
      <c r="D925" s="110" t="s">
        <v>4</v>
      </c>
      <c r="E925" s="8"/>
      <c r="F925" s="8"/>
      <c r="G925" s="7">
        <v>0</v>
      </c>
      <c r="H925" s="7">
        <v>0</v>
      </c>
      <c r="I925" s="7">
        <v>0</v>
      </c>
      <c r="J925" s="7">
        <v>0</v>
      </c>
      <c r="K925" s="108"/>
      <c r="L925" s="108"/>
    </row>
    <row r="926" spans="2:12" ht="15.75" x14ac:dyDescent="0.25">
      <c r="B926" s="233" t="s">
        <v>77</v>
      </c>
      <c r="C926" s="234" t="s">
        <v>6</v>
      </c>
      <c r="D926" s="110" t="s">
        <v>5</v>
      </c>
      <c r="E926" s="8">
        <v>17677.3</v>
      </c>
      <c r="F926" s="8">
        <v>11402.9</v>
      </c>
      <c r="G926" s="7">
        <v>8900</v>
      </c>
      <c r="H926" s="7">
        <v>6700</v>
      </c>
      <c r="I926" s="7">
        <v>5600</v>
      </c>
      <c r="J926" s="7">
        <v>5600</v>
      </c>
      <c r="K926" s="108"/>
      <c r="L926" s="108"/>
    </row>
    <row r="927" spans="2:12" ht="15.75" x14ac:dyDescent="0.25">
      <c r="B927" s="233" t="s">
        <v>660</v>
      </c>
      <c r="C927" s="234" t="s">
        <v>6</v>
      </c>
      <c r="D927" s="30" t="s">
        <v>1</v>
      </c>
      <c r="E927" s="7">
        <v>25721744</v>
      </c>
      <c r="F927" s="7">
        <v>28472916.800000001</v>
      </c>
      <c r="G927" s="7">
        <v>28110155.300000001</v>
      </c>
      <c r="H927" s="7">
        <v>33721545.899999999</v>
      </c>
      <c r="I927" s="7">
        <v>36864016.599999994</v>
      </c>
      <c r="J927" s="7">
        <v>36864016.599999994</v>
      </c>
      <c r="K927" s="108"/>
      <c r="L927" s="108"/>
    </row>
    <row r="928" spans="2:12" ht="15.75" x14ac:dyDescent="0.25">
      <c r="B928" s="233" t="s">
        <v>78</v>
      </c>
      <c r="C928" s="234" t="s">
        <v>6</v>
      </c>
      <c r="D928" s="110" t="s">
        <v>2</v>
      </c>
      <c r="E928" s="8"/>
      <c r="F928" s="8"/>
      <c r="G928" s="7">
        <v>0</v>
      </c>
      <c r="H928" s="7">
        <v>0</v>
      </c>
      <c r="I928" s="7">
        <v>0</v>
      </c>
      <c r="J928" s="7">
        <v>0</v>
      </c>
      <c r="K928" s="108"/>
      <c r="L928" s="108"/>
    </row>
    <row r="929" spans="2:12" ht="15.75" x14ac:dyDescent="0.25">
      <c r="B929" s="233" t="s">
        <v>78</v>
      </c>
      <c r="C929" s="234" t="s">
        <v>6</v>
      </c>
      <c r="D929" s="110" t="s">
        <v>3</v>
      </c>
      <c r="E929" s="8"/>
      <c r="F929" s="8"/>
      <c r="G929" s="7">
        <v>0</v>
      </c>
      <c r="H929" s="7">
        <v>0</v>
      </c>
      <c r="I929" s="7">
        <v>0</v>
      </c>
      <c r="J929" s="7">
        <v>0</v>
      </c>
      <c r="K929" s="108"/>
      <c r="L929" s="108"/>
    </row>
    <row r="930" spans="2:12" ht="15.75" x14ac:dyDescent="0.25">
      <c r="B930" s="233" t="s">
        <v>78</v>
      </c>
      <c r="C930" s="234" t="s">
        <v>6</v>
      </c>
      <c r="D930" s="110" t="s">
        <v>4</v>
      </c>
      <c r="E930" s="8"/>
      <c r="F930" s="8"/>
      <c r="G930" s="7">
        <v>0</v>
      </c>
      <c r="H930" s="7">
        <v>0</v>
      </c>
      <c r="I930" s="7">
        <v>0</v>
      </c>
      <c r="J930" s="7">
        <v>0</v>
      </c>
      <c r="K930" s="108"/>
      <c r="L930" s="108"/>
    </row>
    <row r="931" spans="2:12" ht="15.75" x14ac:dyDescent="0.25">
      <c r="B931" s="233" t="s">
        <v>78</v>
      </c>
      <c r="C931" s="234" t="s">
        <v>6</v>
      </c>
      <c r="D931" s="110" t="s">
        <v>5</v>
      </c>
      <c r="E931" s="8">
        <v>25721744</v>
      </c>
      <c r="F931" s="8">
        <v>28472916.800000001</v>
      </c>
      <c r="G931" s="7">
        <v>28110155.300000001</v>
      </c>
      <c r="H931" s="7">
        <v>33721545.899999999</v>
      </c>
      <c r="I931" s="7">
        <v>36864016.599999994</v>
      </c>
      <c r="J931" s="7">
        <v>36864016.599999994</v>
      </c>
      <c r="K931" s="108"/>
      <c r="L931" s="108"/>
    </row>
    <row r="932" spans="2:12" ht="15.75" x14ac:dyDescent="0.25">
      <c r="B932" s="233" t="s">
        <v>661</v>
      </c>
      <c r="C932" s="248" t="s">
        <v>7</v>
      </c>
      <c r="D932" s="30" t="s">
        <v>1</v>
      </c>
      <c r="E932" s="7">
        <v>0</v>
      </c>
      <c r="F932" s="7">
        <v>247506.3</v>
      </c>
      <c r="G932" s="7">
        <v>0</v>
      </c>
      <c r="H932" s="7">
        <v>0</v>
      </c>
      <c r="I932" s="7">
        <v>0</v>
      </c>
      <c r="J932" s="7">
        <v>0</v>
      </c>
      <c r="K932" s="108"/>
      <c r="L932" s="108"/>
    </row>
    <row r="933" spans="2:12" ht="15.75" x14ac:dyDescent="0.25">
      <c r="B933" s="233"/>
      <c r="C933" s="248" t="s">
        <v>7</v>
      </c>
      <c r="D933" s="110" t="s">
        <v>2</v>
      </c>
      <c r="E933" s="8"/>
      <c r="F933" s="8"/>
      <c r="G933" s="7"/>
      <c r="H933" s="7"/>
      <c r="I933" s="7"/>
      <c r="J933" s="7"/>
      <c r="K933" s="108"/>
      <c r="L933" s="108"/>
    </row>
    <row r="934" spans="2:12" ht="15.75" x14ac:dyDescent="0.25">
      <c r="B934" s="233"/>
      <c r="C934" s="248" t="s">
        <v>7</v>
      </c>
      <c r="D934" s="110" t="s">
        <v>3</v>
      </c>
      <c r="E934" s="8"/>
      <c r="F934" s="8">
        <v>247506.3</v>
      </c>
      <c r="G934" s="7"/>
      <c r="H934" s="7"/>
      <c r="I934" s="7"/>
      <c r="J934" s="7"/>
      <c r="K934" s="108"/>
      <c r="L934" s="108"/>
    </row>
    <row r="935" spans="2:12" ht="15.75" x14ac:dyDescent="0.25">
      <c r="B935" s="233"/>
      <c r="C935" s="248" t="s">
        <v>7</v>
      </c>
      <c r="D935" s="110" t="s">
        <v>4</v>
      </c>
      <c r="E935" s="8"/>
      <c r="F935" s="8"/>
      <c r="G935" s="7"/>
      <c r="H935" s="7"/>
      <c r="I935" s="7"/>
      <c r="J935" s="7"/>
      <c r="K935" s="108"/>
      <c r="L935" s="108"/>
    </row>
    <row r="936" spans="2:12" ht="15.75" x14ac:dyDescent="0.25">
      <c r="B936" s="233"/>
      <c r="C936" s="248" t="s">
        <v>7</v>
      </c>
      <c r="D936" s="110" t="s">
        <v>5</v>
      </c>
      <c r="E936" s="8"/>
      <c r="F936" s="8"/>
      <c r="G936" s="7"/>
      <c r="H936" s="7"/>
      <c r="I936" s="7"/>
      <c r="J936" s="7"/>
      <c r="K936" s="108"/>
      <c r="L936" s="108"/>
    </row>
    <row r="937" spans="2:12" ht="15.75" x14ac:dyDescent="0.25">
      <c r="B937" s="233" t="s">
        <v>232</v>
      </c>
      <c r="C937" s="234" t="s">
        <v>6</v>
      </c>
      <c r="D937" s="30" t="s">
        <v>1</v>
      </c>
      <c r="E937" s="7">
        <v>284387.20000000001</v>
      </c>
      <c r="F937" s="7">
        <v>373744.2</v>
      </c>
      <c r="G937" s="7">
        <v>217819.6</v>
      </c>
      <c r="H937" s="7">
        <v>235474.6</v>
      </c>
      <c r="I937" s="7">
        <v>253129.60000000001</v>
      </c>
      <c r="J937" s="7">
        <v>253129.60000000001</v>
      </c>
      <c r="K937" s="108"/>
      <c r="L937" s="108"/>
    </row>
    <row r="938" spans="2:12" ht="15.75" x14ac:dyDescent="0.25">
      <c r="B938" s="233" t="s">
        <v>79</v>
      </c>
      <c r="C938" s="234" t="s">
        <v>6</v>
      </c>
      <c r="D938" s="110" t="s">
        <v>2</v>
      </c>
      <c r="E938" s="8"/>
      <c r="F938" s="8"/>
      <c r="G938" s="7">
        <v>0</v>
      </c>
      <c r="H938" s="7">
        <v>0</v>
      </c>
      <c r="I938" s="7">
        <v>0</v>
      </c>
      <c r="J938" s="7">
        <v>0</v>
      </c>
      <c r="K938" s="108"/>
      <c r="L938" s="108"/>
    </row>
    <row r="939" spans="2:12" ht="15.75" x14ac:dyDescent="0.25">
      <c r="B939" s="233" t="s">
        <v>79</v>
      </c>
      <c r="C939" s="234" t="s">
        <v>6</v>
      </c>
      <c r="D939" s="110" t="s">
        <v>3</v>
      </c>
      <c r="E939" s="8"/>
      <c r="F939" s="8"/>
      <c r="G939" s="7">
        <v>0</v>
      </c>
      <c r="H939" s="7">
        <v>0</v>
      </c>
      <c r="I939" s="7">
        <v>0</v>
      </c>
      <c r="J939" s="7">
        <v>0</v>
      </c>
      <c r="K939" s="108"/>
      <c r="L939" s="108"/>
    </row>
    <row r="940" spans="2:12" ht="15.75" x14ac:dyDescent="0.25">
      <c r="B940" s="233" t="s">
        <v>79</v>
      </c>
      <c r="C940" s="234" t="s">
        <v>6</v>
      </c>
      <c r="D940" s="110" t="s">
        <v>4</v>
      </c>
      <c r="E940" s="8"/>
      <c r="F940" s="8"/>
      <c r="G940" s="7">
        <v>0</v>
      </c>
      <c r="H940" s="7">
        <v>0</v>
      </c>
      <c r="I940" s="7">
        <v>0</v>
      </c>
      <c r="J940" s="7">
        <v>0</v>
      </c>
      <c r="K940" s="108"/>
      <c r="L940" s="108"/>
    </row>
    <row r="941" spans="2:12" ht="15.75" x14ac:dyDescent="0.25">
      <c r="B941" s="233" t="s">
        <v>79</v>
      </c>
      <c r="C941" s="234" t="s">
        <v>6</v>
      </c>
      <c r="D941" s="110" t="s">
        <v>5</v>
      </c>
      <c r="E941" s="8">
        <v>284387.20000000001</v>
      </c>
      <c r="F941" s="8">
        <v>373744.2</v>
      </c>
      <c r="G941" s="8">
        <v>217819.6</v>
      </c>
      <c r="H941" s="8">
        <v>235474.6</v>
      </c>
      <c r="I941" s="8">
        <v>253129.60000000001</v>
      </c>
      <c r="J941" s="8">
        <v>253129.60000000001</v>
      </c>
      <c r="K941" s="108"/>
      <c r="L941" s="108"/>
    </row>
    <row r="942" spans="2:12" ht="15.75" x14ac:dyDescent="0.25">
      <c r="B942" s="233" t="s">
        <v>662</v>
      </c>
      <c r="C942" s="234" t="s">
        <v>6</v>
      </c>
      <c r="D942" s="30" t="s">
        <v>1</v>
      </c>
      <c r="E942" s="7">
        <v>284387.20000000001</v>
      </c>
      <c r="F942" s="7">
        <v>373744.2</v>
      </c>
      <c r="G942" s="7">
        <v>217819.6</v>
      </c>
      <c r="H942" s="7">
        <v>235474.6</v>
      </c>
      <c r="I942" s="7">
        <v>253129.60000000001</v>
      </c>
      <c r="J942" s="7">
        <v>253129.60000000001</v>
      </c>
      <c r="K942" s="108"/>
      <c r="L942" s="108"/>
    </row>
    <row r="943" spans="2:12" ht="15.75" x14ac:dyDescent="0.25">
      <c r="B943" s="233" t="s">
        <v>80</v>
      </c>
      <c r="C943" s="234" t="s">
        <v>6</v>
      </c>
      <c r="D943" s="110" t="s">
        <v>2</v>
      </c>
      <c r="E943" s="8"/>
      <c r="F943" s="8"/>
      <c r="G943" s="7">
        <v>0</v>
      </c>
      <c r="H943" s="7">
        <v>0</v>
      </c>
      <c r="I943" s="7">
        <v>0</v>
      </c>
      <c r="J943" s="7">
        <v>0</v>
      </c>
      <c r="K943" s="108"/>
      <c r="L943" s="108"/>
    </row>
    <row r="944" spans="2:12" ht="15.75" x14ac:dyDescent="0.25">
      <c r="B944" s="233" t="s">
        <v>80</v>
      </c>
      <c r="C944" s="234" t="s">
        <v>6</v>
      </c>
      <c r="D944" s="110" t="s">
        <v>3</v>
      </c>
      <c r="E944" s="8"/>
      <c r="F944" s="8"/>
      <c r="G944" s="7">
        <v>0</v>
      </c>
      <c r="H944" s="7">
        <v>0</v>
      </c>
      <c r="I944" s="7">
        <v>0</v>
      </c>
      <c r="J944" s="7">
        <v>0</v>
      </c>
      <c r="K944" s="108"/>
      <c r="L944" s="108"/>
    </row>
    <row r="945" spans="2:20" ht="20.25" customHeight="1" x14ac:dyDescent="0.25">
      <c r="B945" s="233" t="s">
        <v>80</v>
      </c>
      <c r="C945" s="234" t="s">
        <v>6</v>
      </c>
      <c r="D945" s="110" t="s">
        <v>4</v>
      </c>
      <c r="E945" s="8"/>
      <c r="F945" s="8"/>
      <c r="G945" s="7">
        <v>0</v>
      </c>
      <c r="H945" s="7">
        <v>0</v>
      </c>
      <c r="I945" s="7">
        <v>0</v>
      </c>
      <c r="J945" s="7">
        <v>0</v>
      </c>
    </row>
    <row r="946" spans="2:20" ht="20.25" customHeight="1" x14ac:dyDescent="0.25">
      <c r="B946" s="233" t="s">
        <v>80</v>
      </c>
      <c r="C946" s="234" t="s">
        <v>6</v>
      </c>
      <c r="D946" s="110" t="s">
        <v>5</v>
      </c>
      <c r="E946" s="8">
        <v>284387.20000000001</v>
      </c>
      <c r="F946" s="8">
        <v>373744.2</v>
      </c>
      <c r="G946" s="7">
        <v>217819.6</v>
      </c>
      <c r="H946" s="7">
        <v>235474.6</v>
      </c>
      <c r="I946" s="7">
        <v>253129.60000000001</v>
      </c>
      <c r="J946" s="7">
        <v>253129.60000000001</v>
      </c>
    </row>
    <row r="947" spans="2:20" x14ac:dyDescent="0.2">
      <c r="B947" s="34"/>
      <c r="C947" s="33"/>
      <c r="D947" s="33"/>
      <c r="E947" s="34"/>
      <c r="F947" s="34"/>
      <c r="G947" s="34"/>
      <c r="H947" s="34"/>
      <c r="I947" s="34"/>
      <c r="J947" s="34"/>
      <c r="K947" s="122"/>
      <c r="L947" s="122"/>
      <c r="M947" s="33"/>
      <c r="N947" s="33"/>
      <c r="O947" s="33"/>
      <c r="P947" s="33"/>
      <c r="Q947" s="33"/>
      <c r="R947" s="33"/>
      <c r="S947" s="33"/>
      <c r="T947" s="33"/>
    </row>
    <row r="948" spans="2:20" x14ac:dyDescent="0.2">
      <c r="B948" s="34"/>
      <c r="C948" s="33"/>
      <c r="D948" s="33"/>
      <c r="E948" s="35"/>
      <c r="F948" s="34"/>
      <c r="G948" s="34"/>
      <c r="H948" s="34"/>
      <c r="I948" s="34"/>
      <c r="J948" s="34"/>
      <c r="K948" s="122"/>
      <c r="L948" s="122"/>
      <c r="M948" s="33"/>
      <c r="N948" s="33"/>
      <c r="O948" s="33"/>
      <c r="P948" s="33"/>
      <c r="Q948" s="33"/>
      <c r="R948" s="33"/>
      <c r="S948" s="33"/>
      <c r="T948" s="33"/>
    </row>
    <row r="949" spans="2:20" x14ac:dyDescent="0.2">
      <c r="B949" s="34"/>
      <c r="C949" s="33"/>
      <c r="D949" s="33"/>
      <c r="E949" s="34"/>
      <c r="F949" s="35"/>
      <c r="G949" s="34"/>
      <c r="H949" s="34"/>
      <c r="I949" s="34"/>
      <c r="J949" s="34"/>
      <c r="K949" s="122"/>
      <c r="L949" s="122"/>
      <c r="M949" s="33"/>
      <c r="N949" s="33"/>
      <c r="O949" s="33"/>
      <c r="P949" s="33"/>
      <c r="Q949" s="33"/>
      <c r="R949" s="33"/>
      <c r="S949" s="33"/>
      <c r="T949" s="33"/>
    </row>
    <row r="950" spans="2:20" x14ac:dyDescent="0.2">
      <c r="B950" s="34"/>
      <c r="C950" s="33"/>
      <c r="D950" s="33"/>
      <c r="E950" s="34"/>
      <c r="F950" s="34"/>
      <c r="G950" s="34"/>
      <c r="H950" s="34"/>
      <c r="I950" s="34"/>
      <c r="J950" s="34"/>
      <c r="K950" s="122"/>
      <c r="L950" s="122"/>
      <c r="M950" s="33"/>
      <c r="N950" s="33"/>
      <c r="O950" s="33"/>
      <c r="P950" s="33"/>
      <c r="Q950" s="33"/>
      <c r="R950" s="33"/>
      <c r="S950" s="33"/>
      <c r="T950" s="33"/>
    </row>
    <row r="951" spans="2:20" x14ac:dyDescent="0.2">
      <c r="B951" s="34"/>
      <c r="C951" s="33"/>
      <c r="D951" s="33"/>
      <c r="E951" s="34"/>
      <c r="F951" s="34"/>
      <c r="G951" s="34"/>
      <c r="H951" s="34"/>
      <c r="I951" s="34"/>
      <c r="J951" s="34"/>
      <c r="K951" s="122"/>
      <c r="L951" s="122"/>
      <c r="M951" s="33"/>
      <c r="N951" s="33"/>
      <c r="O951" s="33"/>
      <c r="P951" s="33"/>
      <c r="Q951" s="33"/>
      <c r="R951" s="33"/>
      <c r="S951" s="33"/>
      <c r="T951" s="33"/>
    </row>
    <row r="952" spans="2:20" x14ac:dyDescent="0.2">
      <c r="B952" s="34"/>
      <c r="C952" s="33"/>
      <c r="D952" s="33"/>
      <c r="E952" s="34"/>
      <c r="F952" s="34"/>
      <c r="G952" s="34"/>
      <c r="H952" s="34"/>
      <c r="I952" s="34"/>
      <c r="J952" s="34"/>
      <c r="K952" s="122"/>
      <c r="L952" s="122"/>
      <c r="M952" s="33"/>
      <c r="N952" s="33"/>
      <c r="O952" s="33"/>
      <c r="P952" s="33"/>
      <c r="Q952" s="33"/>
      <c r="R952" s="33"/>
      <c r="S952" s="33"/>
      <c r="T952" s="33"/>
    </row>
    <row r="953" spans="2:20" x14ac:dyDescent="0.2">
      <c r="B953" s="34"/>
      <c r="C953" s="33"/>
      <c r="D953" s="33"/>
      <c r="E953" s="34"/>
      <c r="F953" s="34"/>
      <c r="G953" s="34"/>
      <c r="H953" s="34"/>
      <c r="I953" s="34"/>
      <c r="J953" s="34"/>
      <c r="K953" s="122"/>
      <c r="L953" s="122"/>
      <c r="M953" s="33"/>
      <c r="N953" s="33"/>
      <c r="O953" s="33"/>
      <c r="P953" s="33"/>
      <c r="Q953" s="33"/>
      <c r="R953" s="33"/>
      <c r="S953" s="33"/>
      <c r="T953" s="33"/>
    </row>
    <row r="954" spans="2:20" x14ac:dyDescent="0.2">
      <c r="B954" s="34"/>
      <c r="C954" s="33"/>
      <c r="D954" s="33"/>
      <c r="E954" s="34"/>
      <c r="F954" s="34"/>
      <c r="G954" s="34"/>
      <c r="H954" s="34"/>
      <c r="I954" s="34"/>
      <c r="J954" s="34"/>
      <c r="K954" s="122"/>
      <c r="L954" s="122"/>
      <c r="M954" s="33"/>
      <c r="N954" s="33"/>
      <c r="O954" s="33"/>
      <c r="P954" s="33"/>
      <c r="Q954" s="33"/>
      <c r="R954" s="33"/>
      <c r="S954" s="33"/>
      <c r="T954" s="33"/>
    </row>
    <row r="955" spans="2:20" x14ac:dyDescent="0.2">
      <c r="B955" s="34"/>
      <c r="C955" s="33"/>
      <c r="D955" s="33"/>
      <c r="E955" s="34"/>
      <c r="F955" s="34"/>
      <c r="G955" s="34"/>
      <c r="H955" s="34"/>
      <c r="I955" s="34"/>
      <c r="J955" s="34"/>
      <c r="K955" s="122"/>
      <c r="L955" s="122"/>
      <c r="M955" s="33"/>
      <c r="N955" s="33"/>
      <c r="O955" s="33"/>
      <c r="P955" s="33"/>
      <c r="Q955" s="33"/>
      <c r="R955" s="33"/>
      <c r="S955" s="33"/>
      <c r="T955" s="33"/>
    </row>
    <row r="956" spans="2:20" x14ac:dyDescent="0.2">
      <c r="B956" s="34"/>
      <c r="C956" s="33"/>
      <c r="D956" s="33"/>
      <c r="E956" s="34"/>
      <c r="F956" s="34"/>
      <c r="G956" s="34"/>
      <c r="H956" s="34"/>
      <c r="I956" s="34"/>
      <c r="J956" s="34"/>
      <c r="K956" s="122"/>
      <c r="L956" s="122"/>
      <c r="M956" s="33"/>
      <c r="N956" s="33"/>
      <c r="O956" s="33"/>
      <c r="P956" s="33"/>
      <c r="Q956" s="33"/>
      <c r="R956" s="33"/>
      <c r="S956" s="33"/>
      <c r="T956" s="33"/>
    </row>
    <row r="957" spans="2:20" x14ac:dyDescent="0.2">
      <c r="B957" s="34"/>
      <c r="C957" s="33"/>
      <c r="D957" s="33"/>
      <c r="E957" s="34"/>
      <c r="F957" s="34"/>
      <c r="G957" s="34"/>
      <c r="H957" s="34"/>
      <c r="I957" s="34"/>
      <c r="J957" s="34"/>
      <c r="K957" s="122"/>
      <c r="L957" s="122"/>
      <c r="M957" s="33"/>
      <c r="N957" s="33"/>
      <c r="O957" s="33"/>
      <c r="P957" s="33"/>
      <c r="Q957" s="33"/>
      <c r="R957" s="33"/>
      <c r="S957" s="33"/>
      <c r="T957" s="33"/>
    </row>
    <row r="958" spans="2:20" x14ac:dyDescent="0.2">
      <c r="B958" s="34"/>
      <c r="C958" s="33"/>
      <c r="D958" s="33"/>
      <c r="E958" s="34"/>
      <c r="F958" s="34"/>
      <c r="G958" s="34"/>
      <c r="H958" s="34"/>
      <c r="I958" s="34"/>
      <c r="J958" s="34"/>
      <c r="K958" s="122"/>
      <c r="L958" s="122"/>
      <c r="M958" s="33"/>
      <c r="N958" s="33"/>
      <c r="O958" s="33"/>
      <c r="P958" s="33"/>
      <c r="Q958" s="33"/>
      <c r="R958" s="33"/>
      <c r="S958" s="33"/>
      <c r="T958" s="33"/>
    </row>
    <row r="959" spans="2:20" x14ac:dyDescent="0.2">
      <c r="B959" s="34"/>
      <c r="C959" s="33"/>
      <c r="D959" s="33"/>
      <c r="E959" s="34"/>
      <c r="F959" s="34"/>
      <c r="G959" s="34"/>
      <c r="H959" s="34"/>
      <c r="I959" s="34"/>
      <c r="J959" s="34"/>
      <c r="K959" s="122"/>
      <c r="L959" s="122"/>
      <c r="M959" s="33"/>
      <c r="N959" s="33"/>
      <c r="O959" s="33"/>
      <c r="P959" s="33"/>
      <c r="Q959" s="33"/>
      <c r="R959" s="33"/>
      <c r="S959" s="33"/>
      <c r="T959" s="33"/>
    </row>
    <row r="960" spans="2:20" x14ac:dyDescent="0.2">
      <c r="B960" s="34"/>
      <c r="C960" s="33"/>
      <c r="D960" s="33"/>
      <c r="E960" s="34"/>
      <c r="F960" s="34"/>
      <c r="G960" s="34"/>
      <c r="H960" s="34"/>
      <c r="I960" s="34"/>
      <c r="J960" s="34"/>
      <c r="K960" s="122"/>
      <c r="L960" s="122"/>
      <c r="M960" s="33"/>
      <c r="N960" s="33"/>
      <c r="O960" s="33"/>
      <c r="P960" s="33"/>
      <c r="Q960" s="33"/>
      <c r="R960" s="33"/>
      <c r="S960" s="33"/>
      <c r="T960" s="33"/>
    </row>
    <row r="961" spans="2:20" x14ac:dyDescent="0.2">
      <c r="B961" s="34"/>
      <c r="C961" s="33"/>
      <c r="D961" s="33"/>
      <c r="E961" s="34"/>
      <c r="F961" s="34"/>
      <c r="G961" s="34"/>
      <c r="H961" s="34"/>
      <c r="I961" s="34"/>
      <c r="J961" s="34"/>
      <c r="K961" s="122"/>
      <c r="L961" s="122"/>
      <c r="M961" s="33"/>
      <c r="N961" s="33"/>
      <c r="O961" s="33"/>
      <c r="P961" s="33"/>
      <c r="Q961" s="33"/>
      <c r="R961" s="33"/>
      <c r="S961" s="33"/>
      <c r="T961" s="33"/>
    </row>
    <row r="962" spans="2:20" x14ac:dyDescent="0.2">
      <c r="B962" s="34"/>
      <c r="C962" s="33"/>
      <c r="D962" s="33"/>
      <c r="E962" s="34"/>
      <c r="F962" s="34"/>
      <c r="G962" s="34"/>
      <c r="H962" s="34"/>
      <c r="I962" s="34"/>
      <c r="J962" s="34"/>
      <c r="K962" s="122"/>
      <c r="L962" s="122"/>
      <c r="M962" s="33"/>
      <c r="N962" s="33"/>
      <c r="O962" s="33"/>
      <c r="P962" s="33"/>
      <c r="Q962" s="33"/>
      <c r="R962" s="33"/>
      <c r="S962" s="33"/>
      <c r="T962" s="33"/>
    </row>
    <row r="963" spans="2:20" x14ac:dyDescent="0.2">
      <c r="B963" s="34"/>
      <c r="C963" s="33"/>
      <c r="D963" s="33"/>
      <c r="E963" s="34"/>
      <c r="F963" s="34"/>
      <c r="G963" s="34"/>
      <c r="H963" s="34"/>
      <c r="I963" s="34"/>
      <c r="J963" s="34"/>
      <c r="K963" s="122"/>
      <c r="L963" s="122"/>
      <c r="M963" s="33"/>
      <c r="N963" s="33"/>
      <c r="O963" s="33"/>
      <c r="P963" s="33"/>
      <c r="Q963" s="33"/>
      <c r="R963" s="33"/>
      <c r="S963" s="33"/>
      <c r="T963" s="33"/>
    </row>
    <row r="964" spans="2:20" x14ac:dyDescent="0.2">
      <c r="B964" s="34"/>
      <c r="C964" s="33"/>
      <c r="D964" s="33"/>
      <c r="E964" s="34"/>
      <c r="F964" s="34"/>
      <c r="G964" s="34"/>
      <c r="H964" s="34"/>
      <c r="I964" s="34"/>
      <c r="J964" s="34"/>
      <c r="K964" s="122"/>
      <c r="L964" s="122"/>
      <c r="M964" s="33"/>
      <c r="N964" s="33"/>
      <c r="O964" s="33"/>
      <c r="P964" s="33"/>
      <c r="Q964" s="33"/>
      <c r="R964" s="33"/>
      <c r="S964" s="33"/>
      <c r="T964" s="33"/>
    </row>
    <row r="965" spans="2:20" x14ac:dyDescent="0.2">
      <c r="B965" s="34"/>
      <c r="C965" s="33"/>
      <c r="D965" s="33"/>
      <c r="E965" s="34"/>
      <c r="F965" s="34"/>
      <c r="G965" s="34"/>
      <c r="H965" s="34"/>
      <c r="I965" s="34"/>
      <c r="J965" s="34"/>
      <c r="K965" s="122"/>
      <c r="L965" s="122"/>
      <c r="M965" s="33"/>
      <c r="N965" s="33"/>
      <c r="O965" s="33"/>
      <c r="P965" s="33"/>
      <c r="Q965" s="33"/>
      <c r="R965" s="33"/>
      <c r="S965" s="33"/>
      <c r="T965" s="33"/>
    </row>
    <row r="966" spans="2:20" x14ac:dyDescent="0.2">
      <c r="B966" s="34"/>
      <c r="C966" s="33"/>
      <c r="D966" s="33"/>
      <c r="E966" s="34"/>
      <c r="F966" s="34"/>
      <c r="G966" s="34"/>
      <c r="H966" s="34"/>
      <c r="I966" s="34"/>
      <c r="J966" s="34"/>
      <c r="K966" s="122"/>
      <c r="L966" s="122"/>
      <c r="M966" s="33"/>
      <c r="N966" s="33"/>
      <c r="O966" s="33"/>
      <c r="P966" s="33"/>
      <c r="Q966" s="33"/>
      <c r="R966" s="33"/>
      <c r="S966" s="33"/>
      <c r="T966" s="33"/>
    </row>
    <row r="967" spans="2:20" x14ac:dyDescent="0.2">
      <c r="B967" s="34"/>
      <c r="C967" s="33"/>
      <c r="D967" s="33"/>
      <c r="E967" s="34"/>
      <c r="F967" s="34"/>
      <c r="G967" s="34"/>
      <c r="H967" s="34"/>
      <c r="I967" s="34"/>
      <c r="J967" s="34"/>
      <c r="K967" s="122"/>
      <c r="L967" s="122"/>
      <c r="M967" s="33"/>
      <c r="N967" s="33"/>
      <c r="O967" s="33"/>
      <c r="P967" s="33"/>
      <c r="Q967" s="33"/>
      <c r="R967" s="33"/>
      <c r="S967" s="33"/>
      <c r="T967" s="33"/>
    </row>
    <row r="968" spans="2:20" x14ac:dyDescent="0.2">
      <c r="B968" s="34"/>
      <c r="C968" s="33"/>
      <c r="D968" s="33"/>
      <c r="E968" s="34"/>
      <c r="F968" s="34"/>
      <c r="G968" s="34"/>
      <c r="H968" s="34"/>
      <c r="I968" s="34"/>
      <c r="J968" s="34"/>
      <c r="K968" s="122"/>
      <c r="L968" s="122"/>
      <c r="M968" s="33"/>
      <c r="N968" s="33"/>
      <c r="O968" s="33"/>
      <c r="P968" s="33"/>
      <c r="Q968" s="33"/>
      <c r="R968" s="33"/>
      <c r="S968" s="33"/>
      <c r="T968" s="33"/>
    </row>
    <row r="969" spans="2:20" x14ac:dyDescent="0.2">
      <c r="B969" s="34"/>
      <c r="C969" s="33"/>
      <c r="D969" s="33"/>
      <c r="E969" s="34"/>
      <c r="F969" s="34"/>
      <c r="G969" s="34"/>
      <c r="H969" s="34"/>
      <c r="I969" s="34"/>
      <c r="J969" s="34"/>
      <c r="K969" s="122"/>
      <c r="L969" s="122"/>
      <c r="M969" s="33"/>
      <c r="N969" s="33"/>
      <c r="O969" s="33"/>
      <c r="P969" s="33"/>
      <c r="Q969" s="33"/>
      <c r="R969" s="33"/>
      <c r="S969" s="33"/>
      <c r="T969" s="33"/>
    </row>
    <row r="970" spans="2:20" x14ac:dyDescent="0.2">
      <c r="B970" s="34"/>
      <c r="C970" s="33"/>
      <c r="D970" s="33"/>
      <c r="E970" s="34"/>
      <c r="F970" s="34"/>
      <c r="G970" s="34"/>
      <c r="H970" s="34"/>
      <c r="I970" s="34"/>
      <c r="J970" s="34"/>
      <c r="K970" s="122"/>
      <c r="L970" s="122"/>
      <c r="M970" s="33"/>
      <c r="N970" s="33"/>
      <c r="O970" s="33"/>
      <c r="P970" s="33"/>
      <c r="Q970" s="33"/>
      <c r="R970" s="33"/>
      <c r="S970" s="33"/>
      <c r="T970" s="33"/>
    </row>
    <row r="971" spans="2:20" x14ac:dyDescent="0.2">
      <c r="B971" s="34"/>
      <c r="C971" s="33"/>
      <c r="D971" s="33"/>
      <c r="E971" s="34"/>
      <c r="F971" s="34"/>
      <c r="G971" s="34"/>
      <c r="H971" s="34"/>
      <c r="I971" s="34"/>
      <c r="J971" s="34"/>
      <c r="K971" s="122"/>
      <c r="L971" s="122"/>
      <c r="M971" s="33"/>
      <c r="N971" s="33"/>
      <c r="O971" s="33"/>
      <c r="P971" s="33"/>
      <c r="Q971" s="33"/>
      <c r="R971" s="33"/>
      <c r="S971" s="33"/>
      <c r="T971" s="33"/>
    </row>
    <row r="972" spans="2:20" x14ac:dyDescent="0.2">
      <c r="B972" s="34"/>
      <c r="C972" s="33"/>
      <c r="D972" s="33"/>
      <c r="E972" s="34"/>
      <c r="F972" s="34"/>
      <c r="G972" s="34"/>
      <c r="H972" s="34"/>
      <c r="I972" s="34"/>
      <c r="J972" s="34"/>
      <c r="K972" s="122"/>
      <c r="L972" s="122"/>
      <c r="M972" s="33"/>
      <c r="N972" s="33"/>
      <c r="O972" s="33"/>
      <c r="P972" s="33"/>
      <c r="Q972" s="33"/>
      <c r="R972" s="33"/>
      <c r="S972" s="33"/>
      <c r="T972" s="33"/>
    </row>
    <row r="973" spans="2:20" x14ac:dyDescent="0.2">
      <c r="B973" s="34"/>
      <c r="C973" s="33"/>
      <c r="D973" s="33"/>
      <c r="E973" s="34"/>
      <c r="F973" s="34"/>
      <c r="G973" s="34"/>
      <c r="H973" s="34"/>
      <c r="I973" s="34"/>
      <c r="J973" s="34"/>
      <c r="K973" s="122"/>
      <c r="L973" s="122"/>
      <c r="M973" s="33"/>
      <c r="N973" s="33"/>
      <c r="O973" s="33"/>
      <c r="P973" s="33"/>
      <c r="Q973" s="33"/>
      <c r="R973" s="33"/>
      <c r="S973" s="33"/>
      <c r="T973" s="33"/>
    </row>
    <row r="974" spans="2:20" x14ac:dyDescent="0.2">
      <c r="B974" s="34"/>
      <c r="C974" s="33"/>
      <c r="D974" s="33"/>
      <c r="E974" s="34"/>
      <c r="F974" s="34"/>
      <c r="G974" s="34"/>
      <c r="H974" s="34"/>
      <c r="I974" s="34"/>
      <c r="J974" s="34"/>
      <c r="K974" s="122"/>
      <c r="L974" s="122"/>
      <c r="M974" s="33"/>
      <c r="N974" s="33"/>
      <c r="O974" s="33"/>
      <c r="P974" s="33"/>
      <c r="Q974" s="33"/>
      <c r="R974" s="33"/>
      <c r="S974" s="33"/>
      <c r="T974" s="33"/>
    </row>
    <row r="975" spans="2:20" x14ac:dyDescent="0.2">
      <c r="B975" s="34"/>
      <c r="C975" s="33"/>
      <c r="D975" s="33"/>
      <c r="E975" s="34"/>
      <c r="F975" s="34"/>
      <c r="G975" s="34"/>
      <c r="H975" s="34"/>
      <c r="I975" s="34"/>
      <c r="J975" s="34"/>
      <c r="K975" s="122"/>
      <c r="L975" s="122"/>
      <c r="M975" s="33"/>
      <c r="N975" s="33"/>
      <c r="O975" s="33"/>
      <c r="P975" s="33"/>
      <c r="Q975" s="33"/>
      <c r="R975" s="33"/>
      <c r="S975" s="33"/>
      <c r="T975" s="33"/>
    </row>
    <row r="976" spans="2:20" x14ac:dyDescent="0.2">
      <c r="B976" s="34"/>
      <c r="C976" s="33"/>
      <c r="D976" s="33"/>
      <c r="E976" s="34"/>
      <c r="F976" s="34"/>
      <c r="G976" s="34"/>
      <c r="H976" s="34"/>
      <c r="I976" s="34"/>
      <c r="J976" s="34"/>
      <c r="K976" s="122"/>
      <c r="L976" s="122"/>
      <c r="M976" s="33"/>
      <c r="N976" s="33"/>
      <c r="O976" s="33"/>
      <c r="P976" s="33"/>
      <c r="Q976" s="33"/>
      <c r="R976" s="33"/>
      <c r="S976" s="33"/>
      <c r="T976" s="33"/>
    </row>
    <row r="977" spans="2:20" x14ac:dyDescent="0.2">
      <c r="B977" s="34"/>
      <c r="C977" s="33"/>
      <c r="D977" s="33"/>
      <c r="E977" s="34"/>
      <c r="F977" s="34"/>
      <c r="G977" s="34"/>
      <c r="H977" s="34"/>
      <c r="I977" s="34"/>
      <c r="J977" s="34"/>
      <c r="K977" s="122"/>
      <c r="L977" s="122"/>
      <c r="M977" s="33"/>
      <c r="N977" s="33"/>
      <c r="O977" s="33"/>
      <c r="P977" s="33"/>
      <c r="Q977" s="33"/>
      <c r="R977" s="33"/>
      <c r="S977" s="33"/>
      <c r="T977" s="33"/>
    </row>
    <row r="978" spans="2:20" x14ac:dyDescent="0.2">
      <c r="B978" s="34"/>
      <c r="C978" s="33"/>
      <c r="D978" s="33"/>
      <c r="E978" s="34"/>
      <c r="F978" s="34"/>
      <c r="G978" s="34"/>
      <c r="H978" s="34"/>
      <c r="I978" s="34"/>
      <c r="J978" s="34"/>
      <c r="K978" s="122"/>
      <c r="L978" s="122"/>
      <c r="M978" s="33"/>
      <c r="N978" s="33"/>
      <c r="O978" s="33"/>
      <c r="P978" s="33"/>
      <c r="Q978" s="33"/>
      <c r="R978" s="33"/>
      <c r="S978" s="33"/>
      <c r="T978" s="33"/>
    </row>
    <row r="979" spans="2:20" x14ac:dyDescent="0.2">
      <c r="B979" s="34"/>
      <c r="C979" s="33"/>
      <c r="D979" s="33"/>
      <c r="E979" s="34"/>
      <c r="F979" s="34"/>
      <c r="G979" s="34"/>
      <c r="H979" s="34"/>
      <c r="I979" s="34"/>
      <c r="J979" s="34"/>
      <c r="K979" s="122"/>
      <c r="L979" s="122"/>
      <c r="M979" s="33"/>
      <c r="N979" s="33"/>
      <c r="O979" s="33"/>
      <c r="P979" s="33"/>
      <c r="Q979" s="33"/>
      <c r="R979" s="33"/>
      <c r="S979" s="33"/>
      <c r="T979" s="33"/>
    </row>
    <row r="980" spans="2:20" x14ac:dyDescent="0.2">
      <c r="B980" s="34"/>
      <c r="C980" s="33"/>
      <c r="D980" s="33"/>
      <c r="E980" s="34"/>
      <c r="F980" s="34"/>
      <c r="G980" s="34"/>
      <c r="H980" s="34"/>
      <c r="I980" s="34"/>
      <c r="J980" s="34"/>
      <c r="K980" s="122"/>
      <c r="L980" s="122"/>
      <c r="M980" s="33"/>
      <c r="N980" s="33"/>
      <c r="O980" s="33"/>
      <c r="P980" s="33"/>
      <c r="Q980" s="33"/>
      <c r="R980" s="33"/>
      <c r="S980" s="33"/>
      <c r="T980" s="33"/>
    </row>
    <row r="981" spans="2:20" x14ac:dyDescent="0.2">
      <c r="B981" s="34"/>
      <c r="C981" s="33"/>
      <c r="D981" s="33"/>
      <c r="E981" s="34"/>
      <c r="F981" s="34"/>
      <c r="G981" s="34"/>
      <c r="H981" s="34"/>
      <c r="I981" s="34"/>
      <c r="J981" s="34"/>
      <c r="K981" s="122"/>
      <c r="L981" s="122"/>
      <c r="M981" s="33"/>
      <c r="N981" s="33"/>
      <c r="O981" s="33"/>
      <c r="P981" s="33"/>
      <c r="Q981" s="33"/>
      <c r="R981" s="33"/>
      <c r="S981" s="33"/>
      <c r="T981" s="33"/>
    </row>
    <row r="982" spans="2:20" x14ac:dyDescent="0.2">
      <c r="B982" s="34"/>
      <c r="C982" s="33"/>
      <c r="D982" s="33"/>
      <c r="E982" s="34"/>
      <c r="F982" s="34"/>
      <c r="G982" s="34"/>
      <c r="H982" s="34"/>
      <c r="I982" s="34"/>
      <c r="J982" s="34"/>
      <c r="K982" s="122"/>
      <c r="L982" s="122"/>
      <c r="M982" s="33"/>
      <c r="N982" s="33"/>
      <c r="O982" s="33"/>
      <c r="P982" s="33"/>
      <c r="Q982" s="33"/>
      <c r="R982" s="33"/>
      <c r="S982" s="33"/>
      <c r="T982" s="33"/>
    </row>
    <row r="983" spans="2:20" x14ac:dyDescent="0.2">
      <c r="B983" s="34"/>
      <c r="C983" s="33"/>
      <c r="D983" s="33"/>
      <c r="E983" s="34"/>
      <c r="F983" s="34"/>
      <c r="G983" s="34"/>
      <c r="H983" s="34"/>
      <c r="I983" s="34"/>
      <c r="J983" s="34"/>
      <c r="K983" s="122"/>
      <c r="L983" s="122"/>
      <c r="M983" s="33"/>
      <c r="N983" s="33"/>
      <c r="O983" s="33"/>
      <c r="P983" s="33"/>
      <c r="Q983" s="33"/>
      <c r="R983" s="33"/>
      <c r="S983" s="33"/>
      <c r="T983" s="33"/>
    </row>
    <row r="984" spans="2:20" x14ac:dyDescent="0.2">
      <c r="B984" s="34"/>
      <c r="C984" s="33"/>
      <c r="D984" s="33"/>
      <c r="E984" s="34"/>
      <c r="F984" s="34"/>
      <c r="G984" s="34"/>
      <c r="H984" s="34"/>
      <c r="I984" s="34"/>
      <c r="J984" s="34"/>
      <c r="K984" s="122"/>
      <c r="L984" s="122"/>
      <c r="M984" s="33"/>
      <c r="N984" s="33"/>
      <c r="O984" s="33"/>
      <c r="P984" s="33"/>
      <c r="Q984" s="33"/>
      <c r="R984" s="33"/>
      <c r="S984" s="33"/>
      <c r="T984" s="33"/>
    </row>
    <row r="985" spans="2:20" x14ac:dyDescent="0.2">
      <c r="B985" s="34"/>
      <c r="C985" s="33"/>
      <c r="D985" s="33"/>
      <c r="E985" s="34"/>
      <c r="F985" s="34"/>
      <c r="G985" s="34"/>
      <c r="H985" s="34"/>
      <c r="I985" s="34"/>
      <c r="J985" s="34"/>
      <c r="K985" s="122"/>
      <c r="L985" s="122"/>
      <c r="M985" s="33"/>
      <c r="N985" s="33"/>
      <c r="O985" s="33"/>
      <c r="P985" s="33"/>
      <c r="Q985" s="33"/>
      <c r="R985" s="33"/>
      <c r="S985" s="33"/>
      <c r="T985" s="33"/>
    </row>
    <row r="986" spans="2:20" x14ac:dyDescent="0.2">
      <c r="B986" s="34"/>
      <c r="C986" s="33"/>
      <c r="D986" s="33"/>
      <c r="E986" s="34"/>
      <c r="F986" s="34"/>
      <c r="G986" s="34"/>
      <c r="H986" s="34"/>
      <c r="I986" s="34"/>
      <c r="J986" s="34"/>
      <c r="K986" s="122"/>
      <c r="L986" s="122"/>
      <c r="M986" s="33"/>
      <c r="N986" s="33"/>
      <c r="O986" s="33"/>
      <c r="P986" s="33"/>
      <c r="Q986" s="33"/>
      <c r="R986" s="33"/>
      <c r="S986" s="33"/>
      <c r="T986" s="33"/>
    </row>
    <row r="987" spans="2:20" x14ac:dyDescent="0.2">
      <c r="B987" s="34"/>
      <c r="C987" s="33"/>
      <c r="D987" s="33"/>
      <c r="E987" s="34"/>
      <c r="F987" s="34"/>
      <c r="G987" s="34"/>
      <c r="H987" s="34"/>
      <c r="I987" s="34"/>
      <c r="J987" s="34"/>
      <c r="K987" s="122"/>
      <c r="L987" s="122"/>
      <c r="M987" s="33"/>
      <c r="N987" s="33"/>
      <c r="O987" s="33"/>
      <c r="P987" s="33"/>
      <c r="Q987" s="33"/>
      <c r="R987" s="33"/>
      <c r="S987" s="33"/>
      <c r="T987" s="33"/>
    </row>
    <row r="988" spans="2:20" x14ac:dyDescent="0.2">
      <c r="B988" s="34"/>
      <c r="C988" s="33"/>
      <c r="D988" s="33"/>
      <c r="E988" s="34"/>
      <c r="F988" s="34"/>
      <c r="G988" s="34"/>
      <c r="H988" s="34"/>
      <c r="I988" s="34"/>
      <c r="J988" s="34"/>
      <c r="K988" s="122"/>
      <c r="L988" s="122"/>
      <c r="M988" s="33"/>
      <c r="N988" s="33"/>
      <c r="O988" s="33"/>
      <c r="P988" s="33"/>
      <c r="Q988" s="33"/>
      <c r="R988" s="33"/>
      <c r="S988" s="33"/>
      <c r="T988" s="33"/>
    </row>
    <row r="989" spans="2:20" x14ac:dyDescent="0.2">
      <c r="B989" s="34"/>
      <c r="C989" s="33"/>
      <c r="D989" s="33"/>
      <c r="E989" s="34"/>
      <c r="F989" s="34"/>
      <c r="G989" s="34"/>
      <c r="H989" s="34"/>
      <c r="I989" s="34"/>
      <c r="J989" s="34"/>
      <c r="K989" s="122"/>
      <c r="L989" s="122"/>
      <c r="M989" s="33"/>
      <c r="N989" s="33"/>
      <c r="O989" s="33"/>
      <c r="P989" s="33"/>
      <c r="Q989" s="33"/>
      <c r="R989" s="33"/>
      <c r="S989" s="33"/>
      <c r="T989" s="33"/>
    </row>
    <row r="990" spans="2:20" x14ac:dyDescent="0.2">
      <c r="B990" s="34"/>
      <c r="C990" s="33"/>
      <c r="D990" s="33"/>
      <c r="E990" s="34"/>
      <c r="F990" s="34"/>
      <c r="G990" s="34"/>
      <c r="H990" s="34"/>
      <c r="I990" s="34"/>
      <c r="J990" s="34"/>
      <c r="K990" s="122"/>
      <c r="L990" s="122"/>
      <c r="M990" s="33"/>
      <c r="N990" s="33"/>
      <c r="O990" s="33"/>
      <c r="P990" s="33"/>
      <c r="Q990" s="33"/>
      <c r="R990" s="33"/>
      <c r="S990" s="33"/>
      <c r="T990" s="33"/>
    </row>
    <row r="991" spans="2:20" x14ac:dyDescent="0.2">
      <c r="B991" s="34"/>
      <c r="C991" s="33"/>
      <c r="D991" s="33"/>
      <c r="E991" s="34"/>
      <c r="F991" s="34"/>
      <c r="G991" s="34"/>
      <c r="H991" s="34"/>
      <c r="I991" s="34"/>
      <c r="J991" s="34"/>
      <c r="K991" s="122"/>
      <c r="L991" s="122"/>
      <c r="M991" s="33"/>
      <c r="N991" s="33"/>
      <c r="O991" s="33"/>
      <c r="P991" s="33"/>
      <c r="Q991" s="33"/>
      <c r="R991" s="33"/>
      <c r="S991" s="33"/>
      <c r="T991" s="33"/>
    </row>
    <row r="992" spans="2:20" x14ac:dyDescent="0.2">
      <c r="B992" s="34"/>
      <c r="C992" s="33"/>
      <c r="D992" s="33"/>
      <c r="E992" s="34"/>
      <c r="F992" s="34"/>
      <c r="G992" s="34"/>
      <c r="H992" s="34"/>
      <c r="I992" s="34"/>
      <c r="J992" s="34"/>
      <c r="K992" s="122"/>
      <c r="L992" s="122"/>
      <c r="M992" s="33"/>
      <c r="N992" s="33"/>
      <c r="O992" s="33"/>
      <c r="P992" s="33"/>
      <c r="Q992" s="33"/>
      <c r="R992" s="33"/>
      <c r="S992" s="33"/>
      <c r="T992" s="33"/>
    </row>
    <row r="993" spans="2:20" x14ac:dyDescent="0.2">
      <c r="B993" s="34"/>
      <c r="C993" s="33"/>
      <c r="D993" s="33"/>
      <c r="E993" s="34"/>
      <c r="F993" s="34"/>
      <c r="G993" s="34"/>
      <c r="H993" s="34"/>
      <c r="I993" s="34"/>
      <c r="J993" s="34"/>
      <c r="K993" s="122"/>
      <c r="L993" s="122"/>
      <c r="M993" s="33"/>
      <c r="N993" s="33"/>
      <c r="O993" s="33"/>
      <c r="P993" s="33"/>
      <c r="Q993" s="33"/>
      <c r="R993" s="33"/>
      <c r="S993" s="33"/>
      <c r="T993" s="33"/>
    </row>
    <row r="994" spans="2:20" x14ac:dyDescent="0.2">
      <c r="B994" s="34"/>
      <c r="C994" s="33"/>
      <c r="D994" s="33"/>
      <c r="E994" s="34"/>
      <c r="F994" s="34"/>
      <c r="G994" s="34"/>
      <c r="H994" s="34"/>
      <c r="I994" s="34"/>
      <c r="J994" s="34"/>
      <c r="K994" s="122"/>
      <c r="L994" s="122"/>
      <c r="M994" s="33"/>
      <c r="N994" s="33"/>
      <c r="O994" s="33"/>
      <c r="P994" s="33"/>
      <c r="Q994" s="33"/>
      <c r="R994" s="33"/>
      <c r="S994" s="33"/>
      <c r="T994" s="33"/>
    </row>
    <row r="995" spans="2:20" x14ac:dyDescent="0.2">
      <c r="B995" s="34"/>
      <c r="C995" s="33"/>
      <c r="D995" s="33"/>
      <c r="E995" s="34"/>
      <c r="F995" s="34"/>
      <c r="G995" s="34"/>
      <c r="H995" s="34"/>
      <c r="I995" s="34"/>
      <c r="J995" s="34"/>
      <c r="K995" s="122"/>
      <c r="L995" s="122"/>
      <c r="M995" s="33"/>
      <c r="N995" s="33"/>
      <c r="O995" s="33"/>
      <c r="P995" s="33"/>
      <c r="Q995" s="33"/>
      <c r="R995" s="33"/>
      <c r="S995" s="33"/>
      <c r="T995" s="33"/>
    </row>
    <row r="996" spans="2:20" x14ac:dyDescent="0.2">
      <c r="B996" s="34"/>
      <c r="C996" s="33"/>
      <c r="D996" s="33"/>
      <c r="E996" s="34"/>
      <c r="F996" s="34"/>
      <c r="G996" s="34"/>
      <c r="H996" s="34"/>
      <c r="I996" s="34"/>
      <c r="J996" s="34"/>
      <c r="K996" s="122"/>
      <c r="L996" s="122"/>
      <c r="M996" s="33"/>
      <c r="N996" s="33"/>
      <c r="O996" s="33"/>
      <c r="P996" s="33"/>
      <c r="Q996" s="33"/>
      <c r="R996" s="33"/>
      <c r="S996" s="33"/>
      <c r="T996" s="33"/>
    </row>
    <row r="997" spans="2:20" x14ac:dyDescent="0.2">
      <c r="B997" s="34"/>
      <c r="C997" s="33"/>
      <c r="D997" s="33"/>
      <c r="E997" s="34"/>
      <c r="F997" s="34"/>
      <c r="G997" s="34"/>
      <c r="H997" s="34"/>
      <c r="I997" s="34"/>
      <c r="J997" s="34"/>
      <c r="K997" s="122"/>
      <c r="L997" s="122"/>
      <c r="M997" s="33"/>
      <c r="N997" s="33"/>
      <c r="O997" s="33"/>
      <c r="P997" s="33"/>
      <c r="Q997" s="33"/>
      <c r="R997" s="33"/>
      <c r="S997" s="33"/>
      <c r="T997" s="33"/>
    </row>
    <row r="998" spans="2:20" x14ac:dyDescent="0.2">
      <c r="B998" s="34"/>
      <c r="C998" s="33"/>
      <c r="D998" s="33"/>
      <c r="E998" s="34"/>
      <c r="F998" s="34"/>
      <c r="G998" s="34"/>
      <c r="H998" s="34"/>
      <c r="I998" s="34"/>
      <c r="J998" s="34"/>
      <c r="K998" s="122"/>
      <c r="L998" s="122"/>
      <c r="M998" s="33"/>
      <c r="N998" s="33"/>
      <c r="O998" s="33"/>
      <c r="P998" s="33"/>
      <c r="Q998" s="33"/>
      <c r="R998" s="33"/>
      <c r="S998" s="33"/>
      <c r="T998" s="33"/>
    </row>
    <row r="999" spans="2:20" x14ac:dyDescent="0.2">
      <c r="B999" s="34"/>
      <c r="C999" s="33"/>
      <c r="D999" s="33"/>
      <c r="E999" s="34"/>
      <c r="F999" s="34"/>
      <c r="G999" s="34"/>
      <c r="H999" s="34"/>
      <c r="I999" s="34"/>
      <c r="J999" s="34"/>
      <c r="K999" s="122"/>
      <c r="L999" s="122"/>
      <c r="M999" s="33"/>
      <c r="N999" s="33"/>
      <c r="O999" s="33"/>
      <c r="P999" s="33"/>
      <c r="Q999" s="33"/>
      <c r="R999" s="33"/>
      <c r="S999" s="33"/>
      <c r="T999" s="33"/>
    </row>
    <row r="1000" spans="2:20" x14ac:dyDescent="0.2">
      <c r="B1000" s="34"/>
      <c r="C1000" s="33"/>
      <c r="D1000" s="33"/>
      <c r="E1000" s="34"/>
      <c r="F1000" s="34"/>
      <c r="G1000" s="34"/>
      <c r="H1000" s="34"/>
      <c r="I1000" s="34"/>
      <c r="J1000" s="34"/>
      <c r="K1000" s="122"/>
      <c r="L1000" s="122"/>
      <c r="M1000" s="33"/>
      <c r="N1000" s="33"/>
      <c r="O1000" s="33"/>
      <c r="P1000" s="33"/>
      <c r="Q1000" s="33"/>
      <c r="R1000" s="33"/>
      <c r="S1000" s="33"/>
      <c r="T1000" s="33"/>
    </row>
    <row r="1001" spans="2:20" x14ac:dyDescent="0.2">
      <c r="B1001" s="34"/>
      <c r="C1001" s="33"/>
      <c r="D1001" s="33"/>
      <c r="E1001" s="34"/>
      <c r="F1001" s="34"/>
      <c r="G1001" s="34"/>
      <c r="H1001" s="34"/>
      <c r="I1001" s="34"/>
      <c r="J1001" s="34"/>
      <c r="K1001" s="122"/>
      <c r="L1001" s="122"/>
      <c r="M1001" s="33"/>
      <c r="N1001" s="33"/>
      <c r="O1001" s="33"/>
      <c r="P1001" s="33"/>
      <c r="Q1001" s="33"/>
      <c r="R1001" s="33"/>
      <c r="S1001" s="33"/>
      <c r="T1001" s="33"/>
    </row>
    <row r="1002" spans="2:20" x14ac:dyDescent="0.2">
      <c r="B1002" s="34"/>
      <c r="C1002" s="33"/>
      <c r="D1002" s="33"/>
      <c r="E1002" s="34"/>
      <c r="F1002" s="34"/>
      <c r="G1002" s="34"/>
      <c r="H1002" s="34"/>
      <c r="I1002" s="34"/>
      <c r="J1002" s="34"/>
      <c r="K1002" s="122"/>
      <c r="L1002" s="122"/>
      <c r="M1002" s="33"/>
      <c r="N1002" s="33"/>
      <c r="O1002" s="33"/>
      <c r="P1002" s="33"/>
      <c r="Q1002" s="33"/>
      <c r="R1002" s="33"/>
      <c r="S1002" s="33"/>
      <c r="T1002" s="33"/>
    </row>
    <row r="1003" spans="2:20" x14ac:dyDescent="0.2">
      <c r="B1003" s="34"/>
      <c r="C1003" s="33"/>
      <c r="D1003" s="33"/>
      <c r="E1003" s="34"/>
      <c r="F1003" s="34"/>
      <c r="G1003" s="34"/>
      <c r="H1003" s="34"/>
      <c r="I1003" s="34"/>
      <c r="J1003" s="34"/>
      <c r="K1003" s="122"/>
      <c r="L1003" s="122"/>
      <c r="M1003" s="33"/>
      <c r="N1003" s="33"/>
      <c r="O1003" s="33"/>
      <c r="P1003" s="33"/>
      <c r="Q1003" s="33"/>
      <c r="R1003" s="33"/>
      <c r="S1003" s="33"/>
      <c r="T1003" s="33"/>
    </row>
    <row r="1004" spans="2:20" x14ac:dyDescent="0.2">
      <c r="B1004" s="34"/>
      <c r="C1004" s="33"/>
      <c r="D1004" s="33"/>
      <c r="E1004" s="34"/>
      <c r="F1004" s="34"/>
      <c r="G1004" s="34"/>
      <c r="H1004" s="34"/>
      <c r="I1004" s="34"/>
      <c r="J1004" s="34"/>
      <c r="K1004" s="122"/>
      <c r="L1004" s="122"/>
      <c r="M1004" s="33"/>
      <c r="N1004" s="33"/>
      <c r="O1004" s="33"/>
      <c r="P1004" s="33"/>
      <c r="Q1004" s="33"/>
      <c r="R1004" s="33"/>
      <c r="S1004" s="33"/>
      <c r="T1004" s="33"/>
    </row>
    <row r="1005" spans="2:20" x14ac:dyDescent="0.2">
      <c r="B1005" s="34"/>
      <c r="C1005" s="33"/>
      <c r="D1005" s="33"/>
      <c r="E1005" s="34"/>
      <c r="F1005" s="34"/>
      <c r="G1005" s="34"/>
      <c r="H1005" s="34"/>
      <c r="I1005" s="34"/>
      <c r="J1005" s="34"/>
      <c r="K1005" s="122"/>
      <c r="L1005" s="122"/>
      <c r="M1005" s="33"/>
      <c r="N1005" s="33"/>
      <c r="O1005" s="33"/>
      <c r="P1005" s="33"/>
      <c r="Q1005" s="33"/>
      <c r="R1005" s="33"/>
      <c r="S1005" s="33"/>
      <c r="T1005" s="33"/>
    </row>
    <row r="1006" spans="2:20" x14ac:dyDescent="0.2">
      <c r="B1006" s="34"/>
      <c r="C1006" s="33"/>
      <c r="D1006" s="33"/>
      <c r="E1006" s="34"/>
      <c r="F1006" s="34"/>
      <c r="G1006" s="34"/>
      <c r="H1006" s="34"/>
      <c r="I1006" s="34"/>
      <c r="J1006" s="34"/>
      <c r="K1006" s="122"/>
      <c r="L1006" s="122"/>
      <c r="M1006" s="33"/>
      <c r="N1006" s="33"/>
      <c r="O1006" s="33"/>
      <c r="P1006" s="33"/>
      <c r="Q1006" s="33"/>
      <c r="R1006" s="33"/>
      <c r="S1006" s="33"/>
      <c r="T1006" s="33"/>
    </row>
    <row r="1007" spans="2:20" x14ac:dyDescent="0.2">
      <c r="B1007" s="34"/>
      <c r="C1007" s="33"/>
      <c r="D1007" s="33"/>
      <c r="E1007" s="34"/>
      <c r="F1007" s="34"/>
      <c r="G1007" s="34"/>
      <c r="H1007" s="34"/>
      <c r="I1007" s="34"/>
      <c r="J1007" s="34"/>
      <c r="K1007" s="122"/>
      <c r="L1007" s="122"/>
      <c r="M1007" s="33"/>
      <c r="N1007" s="33"/>
      <c r="O1007" s="33"/>
      <c r="P1007" s="33"/>
      <c r="Q1007" s="33"/>
      <c r="R1007" s="33"/>
      <c r="S1007" s="33"/>
      <c r="T1007" s="33"/>
    </row>
    <row r="1008" spans="2:20" x14ac:dyDescent="0.2">
      <c r="B1008" s="34"/>
      <c r="C1008" s="33"/>
      <c r="D1008" s="33"/>
      <c r="E1008" s="34"/>
      <c r="F1008" s="34"/>
      <c r="G1008" s="34"/>
      <c r="H1008" s="34"/>
      <c r="I1008" s="34"/>
      <c r="J1008" s="34"/>
      <c r="K1008" s="122"/>
      <c r="L1008" s="122"/>
      <c r="M1008" s="33"/>
      <c r="N1008" s="33"/>
      <c r="O1008" s="33"/>
      <c r="P1008" s="33"/>
      <c r="Q1008" s="33"/>
      <c r="R1008" s="33"/>
      <c r="S1008" s="33"/>
      <c r="T1008" s="33"/>
    </row>
    <row r="1009" spans="2:20" x14ac:dyDescent="0.2">
      <c r="B1009" s="34"/>
      <c r="C1009" s="33"/>
      <c r="D1009" s="33"/>
      <c r="E1009" s="34"/>
      <c r="F1009" s="34"/>
      <c r="G1009" s="34"/>
      <c r="H1009" s="34"/>
      <c r="I1009" s="34"/>
      <c r="J1009" s="34"/>
      <c r="K1009" s="122"/>
      <c r="L1009" s="122"/>
      <c r="M1009" s="33"/>
      <c r="N1009" s="33"/>
      <c r="O1009" s="33"/>
      <c r="P1009" s="33"/>
      <c r="Q1009" s="33"/>
      <c r="R1009" s="33"/>
      <c r="S1009" s="33"/>
      <c r="T1009" s="33"/>
    </row>
    <row r="1010" spans="2:20" x14ac:dyDescent="0.2">
      <c r="B1010" s="34"/>
      <c r="C1010" s="33"/>
      <c r="D1010" s="33"/>
      <c r="E1010" s="34"/>
      <c r="F1010" s="34"/>
      <c r="G1010" s="34"/>
      <c r="H1010" s="34"/>
      <c r="I1010" s="34"/>
      <c r="J1010" s="34"/>
      <c r="K1010" s="122"/>
      <c r="L1010" s="122"/>
      <c r="M1010" s="33"/>
      <c r="N1010" s="33"/>
      <c r="O1010" s="33"/>
      <c r="P1010" s="33"/>
      <c r="Q1010" s="33"/>
      <c r="R1010" s="33"/>
      <c r="S1010" s="33"/>
      <c r="T1010" s="33"/>
    </row>
    <row r="1011" spans="2:20" x14ac:dyDescent="0.2">
      <c r="B1011" s="34"/>
      <c r="C1011" s="33"/>
      <c r="D1011" s="33"/>
      <c r="E1011" s="34"/>
      <c r="F1011" s="34"/>
      <c r="G1011" s="34"/>
      <c r="H1011" s="34"/>
      <c r="I1011" s="34"/>
      <c r="J1011" s="34"/>
      <c r="K1011" s="122"/>
      <c r="L1011" s="122"/>
      <c r="M1011" s="33"/>
      <c r="N1011" s="33"/>
      <c r="O1011" s="33"/>
      <c r="P1011" s="33"/>
      <c r="Q1011" s="33"/>
      <c r="R1011" s="33"/>
      <c r="S1011" s="33"/>
      <c r="T1011" s="33"/>
    </row>
    <row r="1012" spans="2:20" x14ac:dyDescent="0.2">
      <c r="B1012" s="34"/>
      <c r="C1012" s="33"/>
      <c r="D1012" s="33"/>
      <c r="E1012" s="34"/>
      <c r="F1012" s="34"/>
      <c r="G1012" s="34"/>
      <c r="H1012" s="34"/>
      <c r="I1012" s="34"/>
      <c r="J1012" s="34"/>
      <c r="K1012" s="122"/>
      <c r="L1012" s="122"/>
      <c r="M1012" s="33"/>
      <c r="N1012" s="33"/>
      <c r="O1012" s="33"/>
      <c r="P1012" s="33"/>
      <c r="Q1012" s="33"/>
      <c r="R1012" s="33"/>
      <c r="S1012" s="33"/>
      <c r="T1012" s="33"/>
    </row>
    <row r="1013" spans="2:20" x14ac:dyDescent="0.2">
      <c r="B1013" s="34"/>
      <c r="C1013" s="33"/>
      <c r="D1013" s="33"/>
      <c r="E1013" s="34"/>
      <c r="F1013" s="34"/>
      <c r="G1013" s="34"/>
      <c r="H1013" s="34"/>
      <c r="I1013" s="34"/>
      <c r="J1013" s="34"/>
      <c r="K1013" s="122"/>
      <c r="L1013" s="122"/>
      <c r="M1013" s="33"/>
      <c r="N1013" s="33"/>
      <c r="O1013" s="33"/>
      <c r="P1013" s="33"/>
      <c r="Q1013" s="33"/>
      <c r="R1013" s="33"/>
      <c r="S1013" s="33"/>
      <c r="T1013" s="33"/>
    </row>
    <row r="1014" spans="2:20" x14ac:dyDescent="0.2">
      <c r="B1014" s="34"/>
      <c r="C1014" s="33"/>
      <c r="D1014" s="33"/>
      <c r="E1014" s="34"/>
      <c r="F1014" s="34"/>
      <c r="G1014" s="34"/>
      <c r="H1014" s="34"/>
      <c r="I1014" s="34"/>
      <c r="J1014" s="34"/>
      <c r="K1014" s="122"/>
      <c r="L1014" s="122"/>
      <c r="M1014" s="33"/>
      <c r="N1014" s="33"/>
      <c r="O1014" s="33"/>
      <c r="P1014" s="33"/>
      <c r="Q1014" s="33"/>
      <c r="R1014" s="33"/>
      <c r="S1014" s="33"/>
      <c r="T1014" s="33"/>
    </row>
    <row r="1015" spans="2:20" x14ac:dyDescent="0.2">
      <c r="B1015" s="34"/>
      <c r="C1015" s="33"/>
      <c r="D1015" s="33"/>
      <c r="E1015" s="34"/>
      <c r="F1015" s="34"/>
      <c r="G1015" s="34"/>
      <c r="H1015" s="34"/>
      <c r="I1015" s="34"/>
      <c r="J1015" s="34"/>
      <c r="K1015" s="122"/>
      <c r="L1015" s="122"/>
      <c r="M1015" s="33"/>
      <c r="N1015" s="33"/>
      <c r="O1015" s="33"/>
      <c r="P1015" s="33"/>
      <c r="Q1015" s="33"/>
      <c r="R1015" s="33"/>
      <c r="S1015" s="33"/>
      <c r="T1015" s="33"/>
    </row>
    <row r="1016" spans="2:20" x14ac:dyDescent="0.2">
      <c r="B1016" s="34"/>
      <c r="C1016" s="33"/>
      <c r="D1016" s="33"/>
      <c r="E1016" s="34"/>
      <c r="F1016" s="34"/>
      <c r="G1016" s="34"/>
      <c r="H1016" s="34"/>
      <c r="I1016" s="34"/>
      <c r="J1016" s="34"/>
      <c r="K1016" s="122"/>
      <c r="L1016" s="122"/>
      <c r="M1016" s="33"/>
      <c r="N1016" s="33"/>
      <c r="O1016" s="33"/>
      <c r="P1016" s="33"/>
      <c r="Q1016" s="33"/>
      <c r="R1016" s="33"/>
      <c r="S1016" s="33"/>
      <c r="T1016" s="33"/>
    </row>
    <row r="1017" spans="2:20" x14ac:dyDescent="0.2">
      <c r="B1017" s="34"/>
      <c r="C1017" s="33"/>
      <c r="D1017" s="33"/>
      <c r="E1017" s="34"/>
      <c r="F1017" s="34"/>
      <c r="G1017" s="34"/>
      <c r="H1017" s="34"/>
      <c r="I1017" s="34"/>
      <c r="J1017" s="34"/>
      <c r="K1017" s="122"/>
      <c r="L1017" s="122"/>
      <c r="M1017" s="33"/>
      <c r="N1017" s="33"/>
      <c r="O1017" s="33"/>
      <c r="P1017" s="33"/>
      <c r="Q1017" s="33"/>
      <c r="R1017" s="33"/>
      <c r="S1017" s="33"/>
      <c r="T1017" s="33"/>
    </row>
    <row r="1018" spans="2:20" x14ac:dyDescent="0.2">
      <c r="B1018" s="34"/>
      <c r="C1018" s="33"/>
      <c r="D1018" s="33"/>
      <c r="E1018" s="34"/>
      <c r="F1018" s="34"/>
      <c r="G1018" s="34"/>
      <c r="H1018" s="34"/>
      <c r="I1018" s="34"/>
      <c r="J1018" s="34"/>
      <c r="K1018" s="122"/>
      <c r="L1018" s="122"/>
      <c r="M1018" s="33"/>
      <c r="N1018" s="33"/>
      <c r="O1018" s="33"/>
      <c r="P1018" s="33"/>
      <c r="Q1018" s="33"/>
      <c r="R1018" s="33"/>
      <c r="S1018" s="33"/>
      <c r="T1018" s="33"/>
    </row>
    <row r="1019" spans="2:20" x14ac:dyDescent="0.2">
      <c r="B1019" s="34"/>
      <c r="C1019" s="33"/>
      <c r="D1019" s="33"/>
      <c r="E1019" s="34"/>
      <c r="F1019" s="34"/>
      <c r="G1019" s="34"/>
      <c r="H1019" s="34"/>
      <c r="I1019" s="34"/>
      <c r="J1019" s="34"/>
      <c r="K1019" s="122"/>
      <c r="L1019" s="122"/>
      <c r="M1019" s="33"/>
      <c r="N1019" s="33"/>
      <c r="O1019" s="33"/>
      <c r="P1019" s="33"/>
      <c r="Q1019" s="33"/>
      <c r="R1019" s="33"/>
      <c r="S1019" s="33"/>
      <c r="T1019" s="33"/>
    </row>
    <row r="1020" spans="2:20" x14ac:dyDescent="0.2">
      <c r="B1020" s="34"/>
      <c r="C1020" s="33"/>
      <c r="D1020" s="33"/>
      <c r="E1020" s="34"/>
      <c r="F1020" s="34"/>
      <c r="G1020" s="34"/>
      <c r="H1020" s="34"/>
      <c r="I1020" s="34"/>
      <c r="J1020" s="34"/>
      <c r="K1020" s="122"/>
      <c r="L1020" s="122"/>
      <c r="M1020" s="33"/>
      <c r="N1020" s="33"/>
      <c r="O1020" s="33"/>
      <c r="P1020" s="33"/>
      <c r="Q1020" s="33"/>
      <c r="R1020" s="33"/>
      <c r="S1020" s="33"/>
      <c r="T1020" s="33"/>
    </row>
    <row r="1021" spans="2:20" x14ac:dyDescent="0.2">
      <c r="B1021" s="34"/>
      <c r="C1021" s="33"/>
      <c r="D1021" s="33"/>
      <c r="E1021" s="34"/>
      <c r="F1021" s="34"/>
      <c r="G1021" s="34"/>
      <c r="H1021" s="34"/>
      <c r="I1021" s="34"/>
      <c r="J1021" s="34"/>
      <c r="K1021" s="122"/>
      <c r="L1021" s="122"/>
      <c r="M1021" s="33"/>
      <c r="N1021" s="33"/>
      <c r="O1021" s="33"/>
      <c r="P1021" s="33"/>
      <c r="Q1021" s="33"/>
      <c r="R1021" s="33"/>
      <c r="S1021" s="33"/>
      <c r="T1021" s="33"/>
    </row>
    <row r="1022" spans="2:20" x14ac:dyDescent="0.2">
      <c r="B1022" s="34"/>
      <c r="C1022" s="33"/>
      <c r="D1022" s="33"/>
      <c r="E1022" s="34"/>
      <c r="F1022" s="34"/>
      <c r="G1022" s="34"/>
      <c r="H1022" s="34"/>
      <c r="I1022" s="34"/>
      <c r="J1022" s="34"/>
      <c r="K1022" s="122"/>
      <c r="L1022" s="122"/>
      <c r="M1022" s="33"/>
      <c r="N1022" s="33"/>
      <c r="O1022" s="33"/>
      <c r="P1022" s="33"/>
      <c r="Q1022" s="33"/>
      <c r="R1022" s="33"/>
      <c r="S1022" s="33"/>
      <c r="T1022" s="33"/>
    </row>
    <row r="1023" spans="2:20" x14ac:dyDescent="0.2">
      <c r="B1023" s="34"/>
      <c r="C1023" s="33"/>
      <c r="D1023" s="33"/>
      <c r="E1023" s="34"/>
      <c r="F1023" s="34"/>
      <c r="G1023" s="34"/>
      <c r="H1023" s="34"/>
      <c r="I1023" s="34"/>
      <c r="J1023" s="34"/>
      <c r="K1023" s="122"/>
      <c r="L1023" s="122"/>
      <c r="M1023" s="33"/>
      <c r="N1023" s="33"/>
      <c r="O1023" s="33"/>
      <c r="P1023" s="33"/>
      <c r="Q1023" s="33"/>
      <c r="R1023" s="33"/>
      <c r="S1023" s="33"/>
      <c r="T1023" s="33"/>
    </row>
    <row r="1024" spans="2:20" x14ac:dyDescent="0.2">
      <c r="B1024" s="34"/>
      <c r="C1024" s="33"/>
      <c r="D1024" s="33"/>
      <c r="E1024" s="34"/>
      <c r="F1024" s="34"/>
      <c r="G1024" s="34"/>
      <c r="H1024" s="34"/>
      <c r="I1024" s="34"/>
      <c r="J1024" s="34"/>
      <c r="K1024" s="122"/>
      <c r="L1024" s="122"/>
      <c r="M1024" s="33"/>
      <c r="N1024" s="33"/>
      <c r="O1024" s="33"/>
      <c r="P1024" s="33"/>
      <c r="Q1024" s="33"/>
      <c r="R1024" s="33"/>
      <c r="S1024" s="33"/>
      <c r="T1024" s="33"/>
    </row>
    <row r="1025" spans="2:20" x14ac:dyDescent="0.2">
      <c r="B1025" s="34"/>
      <c r="C1025" s="33"/>
      <c r="D1025" s="33"/>
      <c r="E1025" s="34"/>
      <c r="F1025" s="34"/>
      <c r="G1025" s="34"/>
      <c r="H1025" s="34"/>
      <c r="I1025" s="34"/>
      <c r="J1025" s="34"/>
      <c r="K1025" s="122"/>
      <c r="L1025" s="122"/>
      <c r="M1025" s="33"/>
      <c r="N1025" s="33"/>
      <c r="O1025" s="33"/>
      <c r="P1025" s="33"/>
      <c r="Q1025" s="33"/>
      <c r="R1025" s="33"/>
      <c r="S1025" s="33"/>
      <c r="T1025" s="33"/>
    </row>
    <row r="1026" spans="2:20" x14ac:dyDescent="0.2">
      <c r="B1026" s="34"/>
      <c r="C1026" s="33"/>
      <c r="D1026" s="33"/>
      <c r="E1026" s="34"/>
      <c r="F1026" s="34"/>
      <c r="G1026" s="34"/>
      <c r="H1026" s="34"/>
      <c r="I1026" s="34"/>
      <c r="J1026" s="34"/>
      <c r="K1026" s="122"/>
      <c r="L1026" s="122"/>
      <c r="M1026" s="33"/>
      <c r="N1026" s="33"/>
      <c r="O1026" s="33"/>
      <c r="P1026" s="33"/>
      <c r="Q1026" s="33"/>
      <c r="R1026" s="33"/>
      <c r="S1026" s="33"/>
      <c r="T1026" s="33"/>
    </row>
  </sheetData>
  <mergeCells count="345">
    <mergeCell ref="B937:B941"/>
    <mergeCell ref="C937:C941"/>
    <mergeCell ref="B942:B946"/>
    <mergeCell ref="C942:C946"/>
    <mergeCell ref="B922:B926"/>
    <mergeCell ref="C922:C926"/>
    <mergeCell ref="B927:B931"/>
    <mergeCell ref="C927:C931"/>
    <mergeCell ref="B932:B936"/>
    <mergeCell ref="C932:C936"/>
    <mergeCell ref="B897:B901"/>
    <mergeCell ref="C897:C901"/>
    <mergeCell ref="B902:B906"/>
    <mergeCell ref="C902:C906"/>
    <mergeCell ref="B907:B921"/>
    <mergeCell ref="C907:C911"/>
    <mergeCell ref="C912:C916"/>
    <mergeCell ref="C917:C921"/>
    <mergeCell ref="B872:B876"/>
    <mergeCell ref="C872:C876"/>
    <mergeCell ref="B877:B881"/>
    <mergeCell ref="C877:C881"/>
    <mergeCell ref="B882:B896"/>
    <mergeCell ref="C882:C886"/>
    <mergeCell ref="C887:C891"/>
    <mergeCell ref="C892:C896"/>
    <mergeCell ref="B857:B861"/>
    <mergeCell ref="C857:C861"/>
    <mergeCell ref="B862:B866"/>
    <mergeCell ref="C862:C866"/>
    <mergeCell ref="B867:B871"/>
    <mergeCell ref="C867:C871"/>
    <mergeCell ref="B832:B836"/>
    <mergeCell ref="C832:C836"/>
    <mergeCell ref="B837:B841"/>
    <mergeCell ref="C837:C841"/>
    <mergeCell ref="B842:B856"/>
    <mergeCell ref="C842:C846"/>
    <mergeCell ref="C847:C851"/>
    <mergeCell ref="C852:C856"/>
    <mergeCell ref="B802:B816"/>
    <mergeCell ref="C802:C806"/>
    <mergeCell ref="C807:C811"/>
    <mergeCell ref="C812:C816"/>
    <mergeCell ref="B817:B831"/>
    <mergeCell ref="C817:C821"/>
    <mergeCell ref="C822:C826"/>
    <mergeCell ref="C827:C831"/>
    <mergeCell ref="B787:B791"/>
    <mergeCell ref="C787:C791"/>
    <mergeCell ref="B792:B796"/>
    <mergeCell ref="C792:C796"/>
    <mergeCell ref="B797:B801"/>
    <mergeCell ref="C797:C801"/>
    <mergeCell ref="B767:B781"/>
    <mergeCell ref="C767:C771"/>
    <mergeCell ref="C772:C776"/>
    <mergeCell ref="C777:C781"/>
    <mergeCell ref="B782:B786"/>
    <mergeCell ref="C782:C786"/>
    <mergeCell ref="B747:B761"/>
    <mergeCell ref="C747:C751"/>
    <mergeCell ref="C752:C756"/>
    <mergeCell ref="C757:C761"/>
    <mergeCell ref="B762:B766"/>
    <mergeCell ref="C762:C766"/>
    <mergeCell ref="B732:B736"/>
    <mergeCell ref="C732:C736"/>
    <mergeCell ref="B737:B741"/>
    <mergeCell ref="C737:C741"/>
    <mergeCell ref="B742:B746"/>
    <mergeCell ref="C742:C746"/>
    <mergeCell ref="B712:B726"/>
    <mergeCell ref="C712:C716"/>
    <mergeCell ref="C717:C721"/>
    <mergeCell ref="C722:C726"/>
    <mergeCell ref="B727:B731"/>
    <mergeCell ref="C727:C731"/>
    <mergeCell ref="B697:B701"/>
    <mergeCell ref="C697:C701"/>
    <mergeCell ref="B702:B706"/>
    <mergeCell ref="C702:C706"/>
    <mergeCell ref="B707:B711"/>
    <mergeCell ref="C707:C711"/>
    <mergeCell ref="B682:B686"/>
    <mergeCell ref="C682:C686"/>
    <mergeCell ref="B687:B691"/>
    <mergeCell ref="C687:C691"/>
    <mergeCell ref="B692:B696"/>
    <mergeCell ref="C692:C696"/>
    <mergeCell ref="B667:B671"/>
    <mergeCell ref="C667:C671"/>
    <mergeCell ref="B672:B676"/>
    <mergeCell ref="C672:C676"/>
    <mergeCell ref="B677:B681"/>
    <mergeCell ref="C677:C681"/>
    <mergeCell ref="B652:B656"/>
    <mergeCell ref="C652:C656"/>
    <mergeCell ref="B657:B661"/>
    <mergeCell ref="C657:C661"/>
    <mergeCell ref="B662:B666"/>
    <mergeCell ref="C662:C666"/>
    <mergeCell ref="B637:B641"/>
    <mergeCell ref="C637:C641"/>
    <mergeCell ref="B642:B646"/>
    <mergeCell ref="C642:C646"/>
    <mergeCell ref="B647:B651"/>
    <mergeCell ref="C647:C651"/>
    <mergeCell ref="B622:B626"/>
    <mergeCell ref="C622:C626"/>
    <mergeCell ref="B627:B631"/>
    <mergeCell ref="C627:C631"/>
    <mergeCell ref="B632:B636"/>
    <mergeCell ref="C632:C636"/>
    <mergeCell ref="B607:B611"/>
    <mergeCell ref="C607:C611"/>
    <mergeCell ref="B612:B616"/>
    <mergeCell ref="C612:C616"/>
    <mergeCell ref="B617:B621"/>
    <mergeCell ref="C617:C621"/>
    <mergeCell ref="B592:B596"/>
    <mergeCell ref="C592:C596"/>
    <mergeCell ref="B597:B601"/>
    <mergeCell ref="C597:C601"/>
    <mergeCell ref="B602:B606"/>
    <mergeCell ref="C602:C606"/>
    <mergeCell ref="B577:B581"/>
    <mergeCell ref="C577:C581"/>
    <mergeCell ref="B582:B586"/>
    <mergeCell ref="C582:C586"/>
    <mergeCell ref="B587:B591"/>
    <mergeCell ref="C587:C591"/>
    <mergeCell ref="B562:B566"/>
    <mergeCell ref="C562:C566"/>
    <mergeCell ref="B567:B571"/>
    <mergeCell ref="C567:C571"/>
    <mergeCell ref="B572:B576"/>
    <mergeCell ref="C572:C576"/>
    <mergeCell ref="B547:B551"/>
    <mergeCell ref="C547:C551"/>
    <mergeCell ref="B552:B556"/>
    <mergeCell ref="C552:C556"/>
    <mergeCell ref="B557:B561"/>
    <mergeCell ref="C557:C561"/>
    <mergeCell ref="B532:B536"/>
    <mergeCell ref="C532:C536"/>
    <mergeCell ref="B537:B541"/>
    <mergeCell ref="C537:C541"/>
    <mergeCell ref="B542:B546"/>
    <mergeCell ref="C542:C546"/>
    <mergeCell ref="B517:B521"/>
    <mergeCell ref="C517:C521"/>
    <mergeCell ref="B522:B526"/>
    <mergeCell ref="C522:C526"/>
    <mergeCell ref="B527:B531"/>
    <mergeCell ref="C527:C531"/>
    <mergeCell ref="B492:B511"/>
    <mergeCell ref="C492:C496"/>
    <mergeCell ref="C497:C501"/>
    <mergeCell ref="C502:C506"/>
    <mergeCell ref="C507:C511"/>
    <mergeCell ref="B512:B516"/>
    <mergeCell ref="C512:C516"/>
    <mergeCell ref="B477:B481"/>
    <mergeCell ref="C477:C481"/>
    <mergeCell ref="B482:B486"/>
    <mergeCell ref="C482:C486"/>
    <mergeCell ref="B487:B491"/>
    <mergeCell ref="C487:C491"/>
    <mergeCell ref="B457:B466"/>
    <mergeCell ref="C457:C461"/>
    <mergeCell ref="C462:C466"/>
    <mergeCell ref="B467:B471"/>
    <mergeCell ref="C467:C471"/>
    <mergeCell ref="B472:B476"/>
    <mergeCell ref="C472:C476"/>
    <mergeCell ref="B442:B446"/>
    <mergeCell ref="C442:C446"/>
    <mergeCell ref="B447:B451"/>
    <mergeCell ref="C447:C451"/>
    <mergeCell ref="B452:B456"/>
    <mergeCell ref="C452:C456"/>
    <mergeCell ref="B422:B436"/>
    <mergeCell ref="C422:C426"/>
    <mergeCell ref="C427:C431"/>
    <mergeCell ref="C432:C436"/>
    <mergeCell ref="B437:B441"/>
    <mergeCell ref="C437:C441"/>
    <mergeCell ref="B407:B411"/>
    <mergeCell ref="C407:C411"/>
    <mergeCell ref="B412:B416"/>
    <mergeCell ref="C412:C416"/>
    <mergeCell ref="B417:B421"/>
    <mergeCell ref="C417:C421"/>
    <mergeCell ref="B387:B391"/>
    <mergeCell ref="C387:C391"/>
    <mergeCell ref="B392:B406"/>
    <mergeCell ref="C392:C396"/>
    <mergeCell ref="C397:C401"/>
    <mergeCell ref="C402:C406"/>
    <mergeCell ref="B372:B376"/>
    <mergeCell ref="C372:C376"/>
    <mergeCell ref="B377:B381"/>
    <mergeCell ref="C377:C381"/>
    <mergeCell ref="B382:B386"/>
    <mergeCell ref="C382:C386"/>
    <mergeCell ref="B347:B351"/>
    <mergeCell ref="C347:C351"/>
    <mergeCell ref="B352:B356"/>
    <mergeCell ref="C352:C356"/>
    <mergeCell ref="B357:B371"/>
    <mergeCell ref="C357:C361"/>
    <mergeCell ref="C362:C366"/>
    <mergeCell ref="C367:C371"/>
    <mergeCell ref="B332:B336"/>
    <mergeCell ref="C332:C336"/>
    <mergeCell ref="B337:B341"/>
    <mergeCell ref="C337:C341"/>
    <mergeCell ref="B342:B346"/>
    <mergeCell ref="C342:C346"/>
    <mergeCell ref="B317:B321"/>
    <mergeCell ref="C317:C321"/>
    <mergeCell ref="B322:B326"/>
    <mergeCell ref="C322:C326"/>
    <mergeCell ref="B327:B331"/>
    <mergeCell ref="C327:C331"/>
    <mergeCell ref="B302:B306"/>
    <mergeCell ref="C302:C306"/>
    <mergeCell ref="B307:B311"/>
    <mergeCell ref="C307:C311"/>
    <mergeCell ref="B312:B316"/>
    <mergeCell ref="C312:C316"/>
    <mergeCell ref="B287:B291"/>
    <mergeCell ref="C287:C291"/>
    <mergeCell ref="B292:B296"/>
    <mergeCell ref="C292:C296"/>
    <mergeCell ref="B297:B301"/>
    <mergeCell ref="C297:C301"/>
    <mergeCell ref="B272:B276"/>
    <mergeCell ref="C272:C276"/>
    <mergeCell ref="B277:B281"/>
    <mergeCell ref="C277:C281"/>
    <mergeCell ref="B282:B286"/>
    <mergeCell ref="C282:C286"/>
    <mergeCell ref="B257:B261"/>
    <mergeCell ref="C257:C261"/>
    <mergeCell ref="B262:B266"/>
    <mergeCell ref="C262:C266"/>
    <mergeCell ref="B267:B271"/>
    <mergeCell ref="C267:C271"/>
    <mergeCell ref="B242:B246"/>
    <mergeCell ref="C242:C246"/>
    <mergeCell ref="B247:B251"/>
    <mergeCell ref="C247:C251"/>
    <mergeCell ref="B252:B256"/>
    <mergeCell ref="C252:C256"/>
    <mergeCell ref="B227:B231"/>
    <mergeCell ref="C227:C231"/>
    <mergeCell ref="B232:B236"/>
    <mergeCell ref="C232:C236"/>
    <mergeCell ref="B237:B241"/>
    <mergeCell ref="C237:C241"/>
    <mergeCell ref="B212:B216"/>
    <mergeCell ref="C212:C216"/>
    <mergeCell ref="B217:B221"/>
    <mergeCell ref="C217:C221"/>
    <mergeCell ref="B222:B226"/>
    <mergeCell ref="C222:C226"/>
    <mergeCell ref="B197:B201"/>
    <mergeCell ref="C197:C201"/>
    <mergeCell ref="B202:B206"/>
    <mergeCell ref="C202:C206"/>
    <mergeCell ref="B207:B211"/>
    <mergeCell ref="C207:C211"/>
    <mergeCell ref="B182:B186"/>
    <mergeCell ref="C182:C186"/>
    <mergeCell ref="B187:B191"/>
    <mergeCell ref="C187:C191"/>
    <mergeCell ref="B192:B196"/>
    <mergeCell ref="C192:C196"/>
    <mergeCell ref="B167:B171"/>
    <mergeCell ref="C167:C171"/>
    <mergeCell ref="B172:B176"/>
    <mergeCell ref="C172:C176"/>
    <mergeCell ref="B177:B181"/>
    <mergeCell ref="C177:C181"/>
    <mergeCell ref="B152:B156"/>
    <mergeCell ref="C152:C156"/>
    <mergeCell ref="B157:B161"/>
    <mergeCell ref="C157:C161"/>
    <mergeCell ref="B162:B166"/>
    <mergeCell ref="C162:C166"/>
    <mergeCell ref="B137:B141"/>
    <mergeCell ref="C137:C141"/>
    <mergeCell ref="B142:B146"/>
    <mergeCell ref="C142:C146"/>
    <mergeCell ref="B147:B151"/>
    <mergeCell ref="C147:C151"/>
    <mergeCell ref="B122:B126"/>
    <mergeCell ref="C122:C126"/>
    <mergeCell ref="B127:B131"/>
    <mergeCell ref="C127:C131"/>
    <mergeCell ref="B132:B136"/>
    <mergeCell ref="C132:C136"/>
    <mergeCell ref="B107:B111"/>
    <mergeCell ref="C107:C111"/>
    <mergeCell ref="B112:B116"/>
    <mergeCell ref="C112:C116"/>
    <mergeCell ref="B117:B121"/>
    <mergeCell ref="C117:C121"/>
    <mergeCell ref="B92:B96"/>
    <mergeCell ref="C92:C96"/>
    <mergeCell ref="B97:B101"/>
    <mergeCell ref="C97:C101"/>
    <mergeCell ref="B102:B106"/>
    <mergeCell ref="C102:C106"/>
    <mergeCell ref="B77:B81"/>
    <mergeCell ref="C77:C81"/>
    <mergeCell ref="B82:B86"/>
    <mergeCell ref="C82:C86"/>
    <mergeCell ref="B87:B91"/>
    <mergeCell ref="C87:C91"/>
    <mergeCell ref="B62:B66"/>
    <mergeCell ref="C62:C66"/>
    <mergeCell ref="B67:B71"/>
    <mergeCell ref="C67:C71"/>
    <mergeCell ref="B72:B76"/>
    <mergeCell ref="C72:C76"/>
    <mergeCell ref="C37:C41"/>
    <mergeCell ref="B42:B56"/>
    <mergeCell ref="C42:C46"/>
    <mergeCell ref="C47:C51"/>
    <mergeCell ref="C52:C56"/>
    <mergeCell ref="B57:B61"/>
    <mergeCell ref="C57:C61"/>
    <mergeCell ref="B11:J12"/>
    <mergeCell ref="B14:B15"/>
    <mergeCell ref="C14:C15"/>
    <mergeCell ref="D14:D15"/>
    <mergeCell ref="E14:J14"/>
    <mergeCell ref="B17:B41"/>
    <mergeCell ref="C17:C21"/>
    <mergeCell ref="C22:C26"/>
    <mergeCell ref="C27:C31"/>
    <mergeCell ref="C32:C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план мероприятий 2021 год</vt:lpstr>
      <vt:lpstr>10 прил</vt:lpstr>
      <vt:lpstr>Кураторы-верно</vt:lpstr>
      <vt:lpstr>10 прил-посл ред</vt:lpstr>
      <vt:lpstr>'10 прил'!Область_печати</vt:lpstr>
      <vt:lpstr>'план мероприятий 2021 год'!Область_печати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В. Зуева</dc:creator>
  <cp:lastModifiedBy>Марина Р. Мустафина</cp:lastModifiedBy>
  <cp:lastPrinted>2021-04-22T08:35:45Z</cp:lastPrinted>
  <dcterms:created xsi:type="dcterms:W3CDTF">2018-12-07T07:29:00Z</dcterms:created>
  <dcterms:modified xsi:type="dcterms:W3CDTF">2021-04-22T08:35:51Z</dcterms:modified>
</cp:coreProperties>
</file>