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840" yWindow="180" windowWidth="27720" windowHeight="12300" tabRatio="593"/>
  </bookViews>
  <sheets>
    <sheet name="приложение 11" sheetId="4" r:id="rId1"/>
  </sheets>
  <definedNames>
    <definedName name="_xlnm.Print_Area" localSheetId="0">'приложение 11'!$A$1:$T$97</definedName>
  </definedNames>
  <calcPr calcId="145621"/>
</workbook>
</file>

<file path=xl/calcChain.xml><?xml version="1.0" encoding="utf-8"?>
<calcChain xmlns="http://schemas.openxmlformats.org/spreadsheetml/2006/main">
  <c r="O76" i="4" l="1"/>
  <c r="O41" i="4" l="1"/>
  <c r="N41" i="4"/>
  <c r="O51" i="4"/>
  <c r="N51" i="4"/>
  <c r="S90" i="4"/>
  <c r="S89" i="4"/>
  <c r="S84" i="4" s="1"/>
  <c r="S88" i="4"/>
  <c r="S83" i="4" s="1"/>
  <c r="S87" i="4"/>
  <c r="S82" i="4" s="1"/>
  <c r="S86" i="4"/>
  <c r="S75" i="4"/>
  <c r="S70" i="4"/>
  <c r="S65" i="4"/>
  <c r="S60" i="4"/>
  <c r="S35" i="4"/>
  <c r="S55" i="4"/>
  <c r="S50" i="4"/>
  <c r="S45" i="4"/>
  <c r="S40" i="4"/>
  <c r="S30" i="4"/>
  <c r="S29" i="4"/>
  <c r="S14" i="4" s="1"/>
  <c r="S28" i="4"/>
  <c r="S13" i="4" s="1"/>
  <c r="S27" i="4"/>
  <c r="S12" i="4" s="1"/>
  <c r="S26" i="4"/>
  <c r="S20" i="4"/>
  <c r="S19" i="4"/>
  <c r="S18" i="4"/>
  <c r="S17" i="4"/>
  <c r="S16" i="4"/>
  <c r="R90" i="4"/>
  <c r="R89" i="4"/>
  <c r="R84" i="4" s="1"/>
  <c r="R88" i="4"/>
  <c r="R83" i="4" s="1"/>
  <c r="R87" i="4"/>
  <c r="R82" i="4" s="1"/>
  <c r="R75" i="4"/>
  <c r="R70" i="4"/>
  <c r="R65" i="4"/>
  <c r="R60" i="4"/>
  <c r="R35" i="4"/>
  <c r="R55" i="4"/>
  <c r="R50" i="4"/>
  <c r="R45" i="4"/>
  <c r="R40" i="4"/>
  <c r="R30" i="4"/>
  <c r="R29" i="4"/>
  <c r="R14" i="4" s="1"/>
  <c r="R28" i="4"/>
  <c r="R27" i="4"/>
  <c r="R12" i="4" s="1"/>
  <c r="R26" i="4"/>
  <c r="R20" i="4"/>
  <c r="R19" i="4"/>
  <c r="R18" i="4"/>
  <c r="R17" i="4"/>
  <c r="R16" i="4"/>
  <c r="R13" i="4"/>
  <c r="Q90" i="4"/>
  <c r="Q89" i="4"/>
  <c r="Q88" i="4"/>
  <c r="Q83" i="4" s="1"/>
  <c r="Q87" i="4"/>
  <c r="Q82" i="4" s="1"/>
  <c r="Q86" i="4"/>
  <c r="Q84" i="4"/>
  <c r="Q75" i="4"/>
  <c r="Q70" i="4"/>
  <c r="Q65" i="4"/>
  <c r="Q60" i="4"/>
  <c r="Q35" i="4"/>
  <c r="Q55" i="4"/>
  <c r="Q50" i="4"/>
  <c r="Q45" i="4"/>
  <c r="Q40" i="4"/>
  <c r="Q30" i="4"/>
  <c r="Q29" i="4"/>
  <c r="Q14" i="4" s="1"/>
  <c r="Q28" i="4"/>
  <c r="Q13" i="4" s="1"/>
  <c r="Q27" i="4"/>
  <c r="Q12" i="4" s="1"/>
  <c r="Q26" i="4"/>
  <c r="Q20" i="4"/>
  <c r="Q19" i="4"/>
  <c r="Q18" i="4"/>
  <c r="Q17" i="4"/>
  <c r="Q16" i="4"/>
  <c r="Q25" i="4" l="1"/>
  <c r="Q85" i="4"/>
  <c r="R15" i="4"/>
  <c r="S15" i="4"/>
  <c r="R25" i="4"/>
  <c r="S25" i="4"/>
  <c r="Q15" i="4"/>
  <c r="S85" i="4"/>
  <c r="S11" i="4"/>
  <c r="S10" i="4" s="1"/>
  <c r="R11" i="4"/>
  <c r="R10" i="4" s="1"/>
  <c r="S81" i="4"/>
  <c r="S80" i="4" s="1"/>
  <c r="R86" i="4"/>
  <c r="Q11" i="4"/>
  <c r="Q81" i="4"/>
  <c r="Q80" i="4" s="1"/>
  <c r="N27" i="4"/>
  <c r="O27" i="4"/>
  <c r="P27" i="4"/>
  <c r="N28" i="4"/>
  <c r="O28" i="4"/>
  <c r="P28" i="4"/>
  <c r="N29" i="4"/>
  <c r="O29" i="4"/>
  <c r="P29" i="4"/>
  <c r="O26" i="4"/>
  <c r="P26" i="4"/>
  <c r="N26" i="4"/>
  <c r="R85" i="4" l="1"/>
  <c r="R81" i="4"/>
  <c r="Q10" i="4"/>
  <c r="O75" i="4"/>
  <c r="P75" i="4"/>
  <c r="N75" i="4"/>
  <c r="R80" i="4" l="1"/>
  <c r="P70" i="4"/>
  <c r="O70" i="4"/>
  <c r="N70" i="4"/>
  <c r="P65" i="4"/>
  <c r="O65" i="4"/>
  <c r="N65" i="4"/>
  <c r="P60" i="4"/>
  <c r="O60" i="4"/>
  <c r="N60" i="4"/>
  <c r="P35" i="4"/>
  <c r="O35" i="4"/>
  <c r="N35" i="4"/>
  <c r="N21" i="4" l="1"/>
  <c r="P91" i="4"/>
  <c r="O91" i="4"/>
  <c r="N91" i="4"/>
  <c r="P90" i="4" l="1"/>
  <c r="P89" i="4"/>
  <c r="P84" i="4" s="1"/>
  <c r="P88" i="4"/>
  <c r="P83" i="4" s="1"/>
  <c r="P87" i="4"/>
  <c r="P82" i="4" s="1"/>
  <c r="P86" i="4"/>
  <c r="P55" i="4"/>
  <c r="P50" i="4"/>
  <c r="P45" i="4"/>
  <c r="P40" i="4"/>
  <c r="P30" i="4"/>
  <c r="P14" i="4"/>
  <c r="P13" i="4"/>
  <c r="P12" i="4"/>
  <c r="P25" i="4"/>
  <c r="P20" i="4"/>
  <c r="P19" i="4"/>
  <c r="P18" i="4"/>
  <c r="P17" i="4"/>
  <c r="P16" i="4"/>
  <c r="P11" i="4" s="1"/>
  <c r="P10" i="4" l="1"/>
  <c r="P85" i="4"/>
  <c r="P15" i="4"/>
  <c r="P81" i="4"/>
  <c r="P80" i="4" s="1"/>
  <c r="O16" i="4"/>
  <c r="O17" i="4"/>
  <c r="O18" i="4"/>
  <c r="O19" i="4"/>
  <c r="N17" i="4"/>
  <c r="N18" i="4"/>
  <c r="N19" i="4"/>
  <c r="N16" i="4"/>
  <c r="O20" i="4"/>
  <c r="N20" i="4"/>
  <c r="O11" i="4"/>
  <c r="O15" i="4" l="1"/>
  <c r="N11" i="4"/>
  <c r="N15" i="4"/>
  <c r="N25" i="4"/>
  <c r="O25" i="4"/>
  <c r="N87" i="4"/>
  <c r="O87" i="4"/>
  <c r="O82" i="4" s="1"/>
  <c r="N88" i="4"/>
  <c r="N83" i="4" s="1"/>
  <c r="O88" i="4"/>
  <c r="O83" i="4" s="1"/>
  <c r="N89" i="4"/>
  <c r="N84" i="4" s="1"/>
  <c r="O89" i="4"/>
  <c r="O84" i="4" s="1"/>
  <c r="O86" i="4"/>
  <c r="O81" i="4" s="1"/>
  <c r="N86" i="4"/>
  <c r="N81" i="4" s="1"/>
  <c r="O90" i="4"/>
  <c r="N90" i="4"/>
  <c r="O50" i="4"/>
  <c r="N50" i="4"/>
  <c r="O40" i="4"/>
  <c r="N40" i="4"/>
  <c r="O30" i="4"/>
  <c r="N30" i="4"/>
  <c r="O55" i="4"/>
  <c r="N55" i="4"/>
  <c r="O45" i="4"/>
  <c r="N45" i="4"/>
  <c r="O80" i="4" l="1"/>
  <c r="O85" i="4"/>
  <c r="N85" i="4"/>
  <c r="N82" i="4"/>
  <c r="N80" i="4" s="1"/>
  <c r="O14" i="4" l="1"/>
  <c r="O13" i="4"/>
  <c r="O12" i="4"/>
  <c r="N14" i="4"/>
  <c r="N13" i="4"/>
  <c r="N12" i="4"/>
  <c r="N10" i="4" l="1"/>
  <c r="O10" i="4"/>
</calcChain>
</file>

<file path=xl/sharedStrings.xml><?xml version="1.0" encoding="utf-8"?>
<sst xmlns="http://schemas.openxmlformats.org/spreadsheetml/2006/main" count="236" uniqueCount="69">
  <si>
    <t>Год начала строительства</t>
  </si>
  <si>
    <t>Реквизиты ПСД (плановый срок утверждения ПСД)</t>
  </si>
  <si>
    <t>Вид работ (строительство, реконстр., кап. ремонт, тех. перевооружение)</t>
  </si>
  <si>
    <t>Форма собственности (ОС/МС)</t>
  </si>
  <si>
    <t>Источники финансирования</t>
  </si>
  <si>
    <t>Всего</t>
  </si>
  <si>
    <t>ОС</t>
  </si>
  <si>
    <t>х</t>
  </si>
  <si>
    <t>Распоряжение ОГКУ "УКС Иркутской области" от 22.01.2015г. №3-р, №4-р</t>
  </si>
  <si>
    <t>Реквизиты государственной экспертизы (плановый срок получения)</t>
  </si>
  <si>
    <t>Наименование мероприятия, объекта, ПИР (с расшифровкой по объектам)</t>
  </si>
  <si>
    <t>Проектно-изыскательские работы объектов здравоохранения</t>
  </si>
  <si>
    <t>Проектно-изыскательские работы</t>
  </si>
  <si>
    <t xml:space="preserve">№ Дс-1173-1173/12.12 
от 20.12.2013 г. </t>
  </si>
  <si>
    <t xml:space="preserve">Проектно-изыскательские работы, строительство </t>
  </si>
  <si>
    <t>2019 год</t>
  </si>
  <si>
    <t>2020 год</t>
  </si>
  <si>
    <t>&lt;*&gt;  Показатели указываются по состоянию на дату включения объекта (мероприятия) в государственную программу Иркутской области</t>
  </si>
  <si>
    <t>Сметная стоимость (в текущих ценах), тыс.руб. *</t>
  </si>
  <si>
    <t>Остаток сметной стоимости, тыс.руб. *</t>
  </si>
  <si>
    <t>Тех. готовность (в %) *</t>
  </si>
  <si>
    <t>№Дс-3005-3005/12.15 от 27.01.2016г.</t>
  </si>
  <si>
    <t xml:space="preserve">Распоряжение ОГКУ "УКС Иркутской области" от 28.01.2016г № 2-р </t>
  </si>
  <si>
    <t>Здание радиологического корпуса Восточно-Сибирского онкологического центра в г. Иркутске</t>
  </si>
  <si>
    <t>Приложение 11</t>
  </si>
  <si>
    <t xml:space="preserve">&lt;**&gt; Распределение по объектам осуществляется на основании приоритетности, установленной министерством здравоохранения Иркутской области».
</t>
  </si>
  <si>
    <t>Строительство детской поликлиники ОГАУЗ «Иркутская городская клиническая больница № 9» по ул. Радищева, 5 в г. Иркутске</t>
  </si>
  <si>
    <t>Основное мероприятие 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</t>
  </si>
  <si>
    <t>Корпус "Б" здания областного перинатального центра ГБУЗ «Иркутская ордена «Знак Почета» областная клиническая больница» в г. Иркутске, м/р Юбилейный, 100</t>
  </si>
  <si>
    <t>2021 год</t>
  </si>
  <si>
    <t>Объект капитального строительства «Детская поликлиника на 350 посещений ОГАУЗ «Иркутская городская клиническая больница №8» в Ленинском районе г. Иркутска»</t>
  </si>
  <si>
    <t xml:space="preserve">Приказ МКУ  "УКС г. Иркутска" от 07.03.2012г. №10а </t>
  </si>
  <si>
    <t>№ 97-37-872/12 
от 05.03.2012 г.</t>
  </si>
  <si>
    <t xml:space="preserve">Строительство </t>
  </si>
  <si>
    <t>Основное мероприятие «Развитие государственно-частного партнерства в сфере здравоохранения»</t>
  </si>
  <si>
    <t>Нераспределенные средства областного бюджета**</t>
  </si>
  <si>
    <t>Подпрограмма «Повышение эффективности функционирования системы здравоохранения» на 2019-2024 годы</t>
  </si>
  <si>
    <t>Подпрограмма «Развитие государственно-частного партнерства» на 2019-2024 годы</t>
  </si>
  <si>
    <t>2022 год</t>
  </si>
  <si>
    <t>2023 год</t>
  </si>
  <si>
    <t>2024 год</t>
  </si>
  <si>
    <r>
      <rPr>
        <sz val="10"/>
        <color theme="1"/>
        <rFont val="Times New Roman"/>
        <family val="1"/>
        <charset val="204"/>
      </rPr>
      <t>»</t>
    </r>
    <r>
      <rPr>
        <sz val="10"/>
        <color theme="1"/>
        <rFont val="Calibri"/>
        <family val="2"/>
        <charset val="204"/>
      </rPr>
      <t>;</t>
    </r>
  </si>
  <si>
    <t>к государственной программе Иркутской области</t>
  </si>
  <si>
    <t>«Развитие здравоохранения» на 2019-2024 годы</t>
  </si>
  <si>
    <t>Объемы финансирования, тыс. руб.</t>
  </si>
  <si>
    <t>ОБ</t>
  </si>
  <si>
    <t>ФБ &lt;**&gt;</t>
  </si>
  <si>
    <t>МБ</t>
  </si>
  <si>
    <t>ИИ</t>
  </si>
  <si>
    <t>ФБ</t>
  </si>
  <si>
    <t>Иркутская областная клиническая туберкулезная больница со стационаром на 600 коек, расположенная по адресу: г. Иркутск, бул. Рябикова, 23А</t>
  </si>
  <si>
    <t>Здание лечебного корпуса (стационара) на 35 коек ОГБУЗ «Катангская РБ» с. Ербогачен Катангского района,
 ул. Строителей, 25</t>
  </si>
  <si>
    <t>Плановый период ввода в эксплуатацию</t>
  </si>
  <si>
    <t>Исполнитель (наименование ИОГВ)</t>
  </si>
  <si>
    <t>Поликлиника на 200 посещений в п. Качуг Качугского района</t>
  </si>
  <si>
    <t>Строительство, приобретение и монтаж фельдшерско-акушерских пунктов из модульных конструкций</t>
  </si>
  <si>
    <t>Строительство</t>
  </si>
  <si>
    <t xml:space="preserve">Муниципальное образование (городское/сельское поселение, муниципальный район, городской округ)
</t>
  </si>
  <si>
    <t>Капитальный ремонт</t>
  </si>
  <si>
    <t>Иркутское районное муниципальное образование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</si>
  <si>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</si>
  <si>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</si>
  <si>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города Братска</t>
  </si>
  <si>
    <t>город Иркутск</t>
  </si>
  <si>
    <t>Основное мероприятие «Строительство, реконструкция, в том числе выполнение проектных и изыскательских работ, объектов государственной собственности Иркутской области в сфере здравоохранения»</t>
  </si>
  <si>
    <t>Министерство строительства и жилищно-коммунального хозяйства Иркутской области</t>
  </si>
  <si>
    <t xml:space="preserve">ПЕРЕЧЕНЬ ОБЪЕКТОВ КАПИТАЛЬНОГО СТРОИТЕЛЬСТВА (РЕКОНСТРУКЦИИ) ГОСУДАРСТВЕННОЙ СОБСТВЕННОСТИ ИРКУТСКОЙ ОБЛАСТИ
И МУНИЦИПАЛЬНОЙ СОБСТВЕННОСТИ, ОБЪЕКТОВ КАПИТАЛЬНОГО РЕМОНТА, НАХОДЯЩИХСЯ В ГОСУДАРСТВЕННОЙ СОБСТВЕННОСТИ
ИРКУТСКОЙ ОБЛАСТИ И МУНИЦИПАЛЬНОЙ СОБСТВЕННОСТИ, ОСУЩЕСТВЛЯЕМОГО МИНИСТЕРСТВОМ СТРОИТЕЛЬСТВА И ЖИЛИЩНО-КОММУНАЛЬНОГО ХОЗЯЙСТВА ИРКУТСКОЙ ОБЛАСТИ, 
ВКЛЮЧЕННЫХ В ПОДПРОГРАММУ ГОСУДАРСТВЕННОЙ ПРОГРАММЫ ИРКУТСКОЙ ОБЛАСТИ «РАЗВИТИЕ ЗДРАВООХРАНЕНИЯ» НА 2019-2024 ГОДЫ
</t>
  </si>
  <si>
    <t>«Здание перинатального центра в г. Братске на 130 коек»</t>
  </si>
  <si>
    <t>Лечебный корпус №3 ОГКУЗ «Иркутская областная психиатрическая больница №2» в д. Сосновый 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</si>
</sst>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5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7" fillId="0" borderId="0"/>
    <xf numFmtId="0" fontId="13" fillId="0" borderId="0"/>
    <xf numFmtId="0" fontId="1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6" fillId="0" borderId="0" xfId="0" applyFont="1" applyFill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top" wrapText="1"/>
    </xf>
    <xf numFmtId="164" fontId="10" fillId="0" borderId="1" xfId="1" applyNumberFormat="1" applyFont="1" applyFill="1" applyBorder="1" applyAlignment="1">
      <alignment horizontal="center" vertical="center" wrapText="1" readingOrder="1"/>
    </xf>
    <xf numFmtId="164" fontId="4" fillId="0" borderId="1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left" vertical="center" wrapText="1" readingOrder="1"/>
    </xf>
    <xf numFmtId="0" fontId="4" fillId="0" borderId="1" xfId="1" applyNumberFormat="1" applyFont="1" applyFill="1" applyBorder="1" applyAlignment="1">
      <alignment horizontal="left" vertical="center" wrapText="1" readingOrder="1"/>
    </xf>
    <xf numFmtId="0" fontId="15" fillId="0" borderId="0" xfId="0" applyFont="1" applyFill="1"/>
    <xf numFmtId="0" fontId="5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textRotation="90" wrapText="1"/>
    </xf>
    <xf numFmtId="0" fontId="4" fillId="0" borderId="1" xfId="1" applyNumberFormat="1" applyFont="1" applyFill="1" applyBorder="1" applyAlignment="1">
      <alignment horizontal="center" vertical="center" textRotation="90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</cellXfs>
  <cellStyles count="852">
    <cellStyle name="Normal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Гиперссылка" xfId="226" builtinId="8" hidden="1"/>
    <cellStyle name="Гиперссылка" xfId="228" builtinId="8" hidden="1"/>
    <cellStyle name="Гиперссылка" xfId="230" builtinId="8" hidden="1"/>
    <cellStyle name="Гиперссылка" xfId="232" builtinId="8" hidden="1"/>
    <cellStyle name="Гиперссылка" xfId="234" builtinId="8" hidden="1"/>
    <cellStyle name="Гиперссылка" xfId="236" builtinId="8" hidden="1"/>
    <cellStyle name="Гиперссылка" xfId="238" builtinId="8" hidden="1"/>
    <cellStyle name="Гиперссылка" xfId="240" builtinId="8" hidden="1"/>
    <cellStyle name="Гиперссылка" xfId="242" builtinId="8" hidden="1"/>
    <cellStyle name="Гиперссылка" xfId="244" builtinId="8" hidden="1"/>
    <cellStyle name="Гиперссылка" xfId="246" builtinId="8" hidden="1"/>
    <cellStyle name="Гиперссылка" xfId="248" builtinId="8" hidden="1"/>
    <cellStyle name="Гиперссылка" xfId="250" builtinId="8" hidden="1"/>
    <cellStyle name="Гиперссылка" xfId="252" builtinId="8" hidden="1"/>
    <cellStyle name="Гиперссылка" xfId="254" builtinId="8" hidden="1"/>
    <cellStyle name="Гиперссылка" xfId="256" builtinId="8" hidden="1"/>
    <cellStyle name="Гиперссылка" xfId="258" builtinId="8" hidden="1"/>
    <cellStyle name="Гиперссылка" xfId="260" builtinId="8" hidden="1"/>
    <cellStyle name="Гиперссылка" xfId="262" builtinId="8" hidden="1"/>
    <cellStyle name="Гиперссылка" xfId="264" builtinId="8" hidden="1"/>
    <cellStyle name="Гиперссылка" xfId="266" builtinId="8" hidden="1"/>
    <cellStyle name="Гиперссылка" xfId="268" builtinId="8" hidden="1"/>
    <cellStyle name="Гиперссылка" xfId="270" builtinId="8" hidden="1"/>
    <cellStyle name="Гиперссылка" xfId="272" builtinId="8" hidden="1"/>
    <cellStyle name="Гиперссылка" xfId="274" builtinId="8" hidden="1"/>
    <cellStyle name="Гиперссылка" xfId="276" builtinId="8" hidden="1"/>
    <cellStyle name="Гиперссылка" xfId="278" builtinId="8" hidden="1"/>
    <cellStyle name="Гиперссылка" xfId="280" builtinId="8" hidden="1"/>
    <cellStyle name="Гиперссылка" xfId="282" builtinId="8" hidden="1"/>
    <cellStyle name="Гиперссылка" xfId="284" builtinId="8" hidden="1"/>
    <cellStyle name="Гиперссылка" xfId="286" builtinId="8" hidden="1"/>
    <cellStyle name="Гиперссылка" xfId="290" builtinId="8" hidden="1"/>
    <cellStyle name="Гиперссылка" xfId="292" builtinId="8" hidden="1"/>
    <cellStyle name="Гиперссылка" xfId="294" builtinId="8" hidden="1"/>
    <cellStyle name="Гиперссылка" xfId="296" builtinId="8" hidden="1"/>
    <cellStyle name="Гиперссылка" xfId="298" builtinId="8" hidden="1"/>
    <cellStyle name="Гиперссылка" xfId="300" builtinId="8" hidden="1"/>
    <cellStyle name="Гиперссылка" xfId="302" builtinId="8" hidden="1"/>
    <cellStyle name="Гиперссылка" xfId="304" builtinId="8" hidden="1"/>
    <cellStyle name="Гиперссылка" xfId="306" builtinId="8" hidden="1"/>
    <cellStyle name="Гиперссылка" xfId="308" builtinId="8" hidden="1"/>
    <cellStyle name="Гиперссылка" xfId="310" builtinId="8" hidden="1"/>
    <cellStyle name="Гиперссылка" xfId="312" builtinId="8" hidden="1"/>
    <cellStyle name="Гиперссылка" xfId="314" builtinId="8" hidden="1"/>
    <cellStyle name="Гиперссылка" xfId="316" builtinId="8" hidden="1"/>
    <cellStyle name="Гиперссылка" xfId="318" builtinId="8" hidden="1"/>
    <cellStyle name="Гиперссылка" xfId="320" builtinId="8" hidden="1"/>
    <cellStyle name="Гиперссылка" xfId="322" builtinId="8" hidden="1"/>
    <cellStyle name="Гиперссылка" xfId="324" builtinId="8" hidden="1"/>
    <cellStyle name="Гиперссылка" xfId="326" builtinId="8" hidden="1"/>
    <cellStyle name="Гиперссылка" xfId="328" builtinId="8" hidden="1"/>
    <cellStyle name="Гиперссылка" xfId="330" builtinId="8" hidden="1"/>
    <cellStyle name="Гиперссылка" xfId="332" builtinId="8" hidden="1"/>
    <cellStyle name="Гиперссылка" xfId="334" builtinId="8" hidden="1"/>
    <cellStyle name="Гиперссылка" xfId="336" builtinId="8" hidden="1"/>
    <cellStyle name="Гиперссылка" xfId="338" builtinId="8" hidden="1"/>
    <cellStyle name="Гиперссылка" xfId="340" builtinId="8" hidden="1"/>
    <cellStyle name="Гиперссылка" xfId="342" builtinId="8" hidden="1"/>
    <cellStyle name="Гиперссылка" xfId="344" builtinId="8" hidden="1"/>
    <cellStyle name="Гиперссылка" xfId="346" builtinId="8" hidden="1"/>
    <cellStyle name="Гиперссылка" xfId="348" builtinId="8" hidden="1"/>
    <cellStyle name="Гиперссылка" xfId="350" builtinId="8" hidden="1"/>
    <cellStyle name="Гиперссылка" xfId="352" builtinId="8" hidden="1"/>
    <cellStyle name="Гиперссылка" xfId="354" builtinId="8" hidden="1"/>
    <cellStyle name="Гиперссылка" xfId="356" builtinId="8" hidden="1"/>
    <cellStyle name="Гиперссылка" xfId="358" builtinId="8" hidden="1"/>
    <cellStyle name="Гиперссылка" xfId="360" builtinId="8" hidden="1"/>
    <cellStyle name="Гиперссылка" xfId="362" builtinId="8" hidden="1"/>
    <cellStyle name="Гиперссылка" xfId="364" builtinId="8" hidden="1"/>
    <cellStyle name="Гиперссылка" xfId="366" builtinId="8" hidden="1"/>
    <cellStyle name="Гиперссылка" xfId="368" builtinId="8" hidden="1"/>
    <cellStyle name="Гиперссылка" xfId="370" builtinId="8" hidden="1"/>
    <cellStyle name="Гиперссылка" xfId="372" builtinId="8" hidden="1"/>
    <cellStyle name="Гиперссылка" xfId="374" builtinId="8" hidden="1"/>
    <cellStyle name="Гиперссылка" xfId="376" builtinId="8" hidden="1"/>
    <cellStyle name="Гиперссылка" xfId="378" builtinId="8" hidden="1"/>
    <cellStyle name="Гиперссылка" xfId="380" builtinId="8" hidden="1"/>
    <cellStyle name="Гиперссылка" xfId="382" builtinId="8" hidden="1"/>
    <cellStyle name="Гиперссылка" xfId="386" builtinId="8" hidden="1"/>
    <cellStyle name="Гиперссылка" xfId="388" builtinId="8" hidden="1"/>
    <cellStyle name="Гиперссылка" xfId="390" builtinId="8" hidden="1"/>
    <cellStyle name="Гиперссылка" xfId="392" builtinId="8" hidden="1"/>
    <cellStyle name="Гиперссылка" xfId="394" builtinId="8" hidden="1"/>
    <cellStyle name="Гиперссылка" xfId="396" builtinId="8" hidden="1"/>
    <cellStyle name="Гиперссылка" xfId="398" builtinId="8" hidden="1"/>
    <cellStyle name="Гиперссылка" xfId="400" builtinId="8" hidden="1"/>
    <cellStyle name="Гиперссылка" xfId="402" builtinId="8" hidden="1"/>
    <cellStyle name="Гиперссылка" xfId="404" builtinId="8" hidden="1"/>
    <cellStyle name="Гиперссылка" xfId="406" builtinId="8" hidden="1"/>
    <cellStyle name="Гиперссылка" xfId="408" builtinId="8" hidden="1"/>
    <cellStyle name="Гиперссылка" xfId="410" builtinId="8" hidden="1"/>
    <cellStyle name="Гиперссылка" xfId="412" builtinId="8" hidden="1"/>
    <cellStyle name="Гиперссылка" xfId="414" builtinId="8" hidden="1"/>
    <cellStyle name="Гиперссылка" xfId="416" builtinId="8" hidden="1"/>
    <cellStyle name="Гиперссылка" xfId="418" builtinId="8" hidden="1"/>
    <cellStyle name="Гиперссылка" xfId="420" builtinId="8" hidden="1"/>
    <cellStyle name="Гиперссылка" xfId="422" builtinId="8" hidden="1"/>
    <cellStyle name="Гиперссылка" xfId="424" builtinId="8" hidden="1"/>
    <cellStyle name="Гиперссылка" xfId="426" builtinId="8" hidden="1"/>
    <cellStyle name="Гиперссылка" xfId="428" builtinId="8" hidden="1"/>
    <cellStyle name="Гиперссылка" xfId="430" builtinId="8" hidden="1"/>
    <cellStyle name="Гиперссылка" xfId="432" builtinId="8" hidden="1"/>
    <cellStyle name="Гиперссылка" xfId="434" builtinId="8" hidden="1"/>
    <cellStyle name="Гиперссылка" xfId="436" builtinId="8" hidden="1"/>
    <cellStyle name="Гиперссылка" xfId="438" builtinId="8" hidden="1"/>
    <cellStyle name="Гиперссылка" xfId="440" builtinId="8" hidden="1"/>
    <cellStyle name="Гиперссылка" xfId="442" builtinId="8" hidden="1"/>
    <cellStyle name="Гиперссылка" xfId="444" builtinId="8" hidden="1"/>
    <cellStyle name="Гиперссылка" xfId="446" builtinId="8" hidden="1"/>
    <cellStyle name="Гиперссылка" xfId="448" builtinId="8" hidden="1"/>
    <cellStyle name="Гиперссылка" xfId="450" builtinId="8" hidden="1"/>
    <cellStyle name="Гиперссылка" xfId="452" builtinId="8" hidden="1"/>
    <cellStyle name="Гиперссылка" xfId="454" builtinId="8" hidden="1"/>
    <cellStyle name="Гиперссылка" xfId="456" builtinId="8" hidden="1"/>
    <cellStyle name="Гиперссылка" xfId="458" builtinId="8" hidden="1"/>
    <cellStyle name="Гиперссылка" xfId="460" builtinId="8" hidden="1"/>
    <cellStyle name="Гиперссылка" xfId="462" builtinId="8" hidden="1"/>
    <cellStyle name="Гиперссылка" xfId="464" builtinId="8" hidden="1"/>
    <cellStyle name="Гиперссылка" xfId="466" builtinId="8" hidden="1"/>
    <cellStyle name="Гиперссылка" xfId="468" builtinId="8" hidden="1"/>
    <cellStyle name="Гиперссылка" xfId="470" builtinId="8" hidden="1"/>
    <cellStyle name="Гиперссылка" xfId="472" builtinId="8" hidden="1"/>
    <cellStyle name="Гиперссылка" xfId="474" builtinId="8" hidden="1"/>
    <cellStyle name="Гиперссылка" xfId="476" builtinId="8" hidden="1"/>
    <cellStyle name="Гиперссылка" xfId="478" builtinId="8" hidden="1"/>
    <cellStyle name="Гиперссылка" xfId="480" builtinId="8" hidden="1"/>
    <cellStyle name="Гиперссылка" xfId="482" builtinId="8" hidden="1"/>
    <cellStyle name="Гиперссылка" xfId="484" builtinId="8" hidden="1"/>
    <cellStyle name="Гиперссылка" xfId="486" builtinId="8" hidden="1"/>
    <cellStyle name="Гиперссылка" xfId="488" builtinId="8" hidden="1"/>
    <cellStyle name="Гиперссылка" xfId="490" builtinId="8" hidden="1"/>
    <cellStyle name="Гиперссылка" xfId="492" builtinId="8" hidden="1"/>
    <cellStyle name="Гиперссылка" xfId="494" builtinId="8" hidden="1"/>
    <cellStyle name="Гиперссылка" xfId="496" builtinId="8" hidden="1"/>
    <cellStyle name="Гиперссылка" xfId="498" builtinId="8" hidden="1"/>
    <cellStyle name="Гиперссылка" xfId="500" builtinId="8" hidden="1"/>
    <cellStyle name="Гиперссылка" xfId="502" builtinId="8" hidden="1"/>
    <cellStyle name="Гиперссылка" xfId="504" builtinId="8" hidden="1"/>
    <cellStyle name="Гиперссылка" xfId="506" builtinId="8" hidden="1"/>
    <cellStyle name="Гиперссылка" xfId="508" builtinId="8" hidden="1"/>
    <cellStyle name="Гиперссылка" xfId="510" builtinId="8" hidden="1"/>
    <cellStyle name="Гиперссылка" xfId="512" builtinId="8" hidden="1"/>
    <cellStyle name="Гиперссылка" xfId="514" builtinId="8" hidden="1"/>
    <cellStyle name="Гиперссылка" xfId="516" builtinId="8" hidden="1"/>
    <cellStyle name="Гиперссылка" xfId="518" builtinId="8" hidden="1"/>
    <cellStyle name="Гиперссылка" xfId="520" builtinId="8" hidden="1"/>
    <cellStyle name="Гиперссылка" xfId="522" builtinId="8" hidden="1"/>
    <cellStyle name="Гиперссылка" xfId="524" builtinId="8" hidden="1"/>
    <cellStyle name="Гиперссылка" xfId="526" builtinId="8" hidden="1"/>
    <cellStyle name="Гиперссылка" xfId="528" builtinId="8" hidden="1"/>
    <cellStyle name="Гиперссылка" xfId="530" builtinId="8" hidden="1"/>
    <cellStyle name="Гиперссылка" xfId="532" builtinId="8" hidden="1"/>
    <cellStyle name="Гиперссылка" xfId="534" builtinId="8" hidden="1"/>
    <cellStyle name="Гиперссылка" xfId="536" builtinId="8" hidden="1"/>
    <cellStyle name="Гиперссылка" xfId="538" builtinId="8" hidden="1"/>
    <cellStyle name="Гиперссылка" xfId="540" builtinId="8" hidden="1"/>
    <cellStyle name="Гиперссылка" xfId="542" builtinId="8" hidden="1"/>
    <cellStyle name="Гиперссылка" xfId="544" builtinId="8" hidden="1"/>
    <cellStyle name="Гиперссылка" xfId="546" builtinId="8" hidden="1"/>
    <cellStyle name="Гиперссылка" xfId="548" builtinId="8" hidden="1"/>
    <cellStyle name="Гиперссылка" xfId="550" builtinId="8" hidden="1"/>
    <cellStyle name="Гиперссылка" xfId="552" builtinId="8" hidden="1"/>
    <cellStyle name="Гиперссылка" xfId="554" builtinId="8" hidden="1"/>
    <cellStyle name="Гиперссылка" xfId="556" builtinId="8" hidden="1"/>
    <cellStyle name="Гиперссылка" xfId="558" builtinId="8" hidden="1"/>
    <cellStyle name="Гиперссылка" xfId="560" builtinId="8" hidden="1"/>
    <cellStyle name="Гиперссылка" xfId="562" builtinId="8" hidden="1"/>
    <cellStyle name="Гиперссылка" xfId="564" builtinId="8" hidden="1"/>
    <cellStyle name="Гиперссылка" xfId="566" builtinId="8" hidden="1"/>
    <cellStyle name="Гиперссылка" xfId="568" builtinId="8" hidden="1"/>
    <cellStyle name="Гиперссылка" xfId="570" builtinId="8" hidden="1"/>
    <cellStyle name="Гиперссылка" xfId="572" builtinId="8" hidden="1"/>
    <cellStyle name="Гиперссылка" xfId="385" builtinId="8" hidden="1"/>
    <cellStyle name="Гиперссылка" xfId="288" builtinId="8" hidden="1"/>
    <cellStyle name="Гиперссылка" xfId="574" builtinId="8" hidden="1"/>
    <cellStyle name="Гиперссылка" xfId="576" builtinId="8" hidden="1"/>
    <cellStyle name="Гиперссылка" xfId="578" builtinId="8" hidden="1"/>
    <cellStyle name="Гиперссылка" xfId="580" builtinId="8" hidden="1"/>
    <cellStyle name="Гиперссылка" xfId="582" builtinId="8" hidden="1"/>
    <cellStyle name="Гиперссылка" xfId="584" builtinId="8" hidden="1"/>
    <cellStyle name="Гиперссылка" xfId="586" builtinId="8" hidden="1"/>
    <cellStyle name="Гиперссылка" xfId="588" builtinId="8" hidden="1"/>
    <cellStyle name="Гиперссылка" xfId="590" builtinId="8" hidden="1"/>
    <cellStyle name="Гиперссылка" xfId="592" builtinId="8" hidden="1"/>
    <cellStyle name="Гиперссылка" xfId="594" builtinId="8" hidden="1"/>
    <cellStyle name="Гиперссылка" xfId="596" builtinId="8" hidden="1"/>
    <cellStyle name="Гиперссылка" xfId="598" builtinId="8" hidden="1"/>
    <cellStyle name="Гиперссылка" xfId="600" builtinId="8" hidden="1"/>
    <cellStyle name="Гиперссылка" xfId="602" builtinId="8" hidden="1"/>
    <cellStyle name="Гиперссылка" xfId="604" builtinId="8" hidden="1"/>
    <cellStyle name="Гиперссылка" xfId="606" builtinId="8" hidden="1"/>
    <cellStyle name="Гиперссылка" xfId="608" builtinId="8" hidden="1"/>
    <cellStyle name="Гиперссылка" xfId="610" builtinId="8" hidden="1"/>
    <cellStyle name="Гиперссылка" xfId="612" builtinId="8" hidden="1"/>
    <cellStyle name="Гиперссылка" xfId="614" builtinId="8" hidden="1"/>
    <cellStyle name="Гиперссылка" xfId="616" builtinId="8" hidden="1"/>
    <cellStyle name="Гиперссылка" xfId="618" builtinId="8" hidden="1"/>
    <cellStyle name="Гиперссылка" xfId="620" builtinId="8" hidden="1"/>
    <cellStyle name="Гиперссылка" xfId="622" builtinId="8" hidden="1"/>
    <cellStyle name="Гиперссылка" xfId="624" builtinId="8" hidden="1"/>
    <cellStyle name="Гиперссылка" xfId="626" builtinId="8" hidden="1"/>
    <cellStyle name="Гиперссылка" xfId="628" builtinId="8" hidden="1"/>
    <cellStyle name="Гиперссылка" xfId="630" builtinId="8" hidden="1"/>
    <cellStyle name="Гиперссылка" xfId="632" builtinId="8" hidden="1"/>
    <cellStyle name="Гиперссылка" xfId="634" builtinId="8" hidden="1"/>
    <cellStyle name="Гиперссылка" xfId="636" builtinId="8" hidden="1"/>
    <cellStyle name="Гиперссылка" xfId="638" builtinId="8" hidden="1"/>
    <cellStyle name="Гиперссылка" xfId="640" builtinId="8" hidden="1"/>
    <cellStyle name="Гиперссылка" xfId="642" builtinId="8" hidden="1"/>
    <cellStyle name="Гиперссылка" xfId="644" builtinId="8" hidden="1"/>
    <cellStyle name="Гиперссылка" xfId="646" builtinId="8" hidden="1"/>
    <cellStyle name="Гиперссылка" xfId="648" builtinId="8" hidden="1"/>
    <cellStyle name="Гиперссылка" xfId="650" builtinId="8" hidden="1"/>
    <cellStyle name="Гиперссылка" xfId="652" builtinId="8" hidden="1"/>
    <cellStyle name="Гиперссылка" xfId="654" builtinId="8" hidden="1"/>
    <cellStyle name="Гиперссылка" xfId="656" builtinId="8" hidden="1"/>
    <cellStyle name="Гиперссылка" xfId="658" builtinId="8" hidden="1"/>
    <cellStyle name="Гиперссылка" xfId="660" builtinId="8" hidden="1"/>
    <cellStyle name="Гиперссылка" xfId="662" builtinId="8" hidden="1"/>
    <cellStyle name="Гиперссылка" xfId="664" builtinId="8" hidden="1"/>
    <cellStyle name="Гиперссылка" xfId="666" builtinId="8" hidden="1"/>
    <cellStyle name="Гиперссылка" xfId="668" builtinId="8" hidden="1"/>
    <cellStyle name="Гиперссылка" xfId="670" builtinId="8" hidden="1"/>
    <cellStyle name="Гиперссылка" xfId="672" builtinId="8" hidden="1"/>
    <cellStyle name="Гиперссылка" xfId="674" builtinId="8" hidden="1"/>
    <cellStyle name="Гиперссылка" xfId="676" builtinId="8" hidden="1"/>
    <cellStyle name="Гиперссылка" xfId="678" builtinId="8" hidden="1"/>
    <cellStyle name="Гиперссылка" xfId="680" builtinId="8" hidden="1"/>
    <cellStyle name="Гиперссылка" xfId="682" builtinId="8" hidden="1"/>
    <cellStyle name="Гиперссылка" xfId="684" builtinId="8" hidden="1"/>
    <cellStyle name="Гиперссылка" xfId="686" builtinId="8" hidden="1"/>
    <cellStyle name="Гиперссылка" xfId="688" builtinId="8" hidden="1"/>
    <cellStyle name="Гиперссылка" xfId="690" builtinId="8" hidden="1"/>
    <cellStyle name="Гиперссылка" xfId="692" builtinId="8" hidden="1"/>
    <cellStyle name="Гиперссылка" xfId="694" builtinId="8" hidden="1"/>
    <cellStyle name="Гиперссылка" xfId="696" builtinId="8" hidden="1"/>
    <cellStyle name="Гиперссылка" xfId="698" builtinId="8" hidden="1"/>
    <cellStyle name="Гиперссылка" xfId="700" builtinId="8" hidden="1"/>
    <cellStyle name="Гиперссылка" xfId="702" builtinId="8" hidden="1"/>
    <cellStyle name="Гиперссылка" xfId="704" builtinId="8" hidden="1"/>
    <cellStyle name="Гиперссылка" xfId="706" builtinId="8" hidden="1"/>
    <cellStyle name="Гиперссылка" xfId="708" builtinId="8" hidden="1"/>
    <cellStyle name="Гиперссылка" xfId="710" builtinId="8" hidden="1"/>
    <cellStyle name="Гиперссылка" xfId="712" builtinId="8" hidden="1"/>
    <cellStyle name="Гиперссылка" xfId="714" builtinId="8" hidden="1"/>
    <cellStyle name="Гиперссылка" xfId="716" builtinId="8" hidden="1"/>
    <cellStyle name="Гиперссылка" xfId="718" builtinId="8" hidden="1"/>
    <cellStyle name="Гиперссылка" xfId="720" builtinId="8" hidden="1"/>
    <cellStyle name="Гиперссылка" xfId="722" builtinId="8" hidden="1"/>
    <cellStyle name="Гиперссылка" xfId="724" builtinId="8" hidden="1"/>
    <cellStyle name="Гиперссылка" xfId="726" builtinId="8" hidden="1"/>
    <cellStyle name="Гиперссылка" xfId="728" builtinId="8" hidden="1"/>
    <cellStyle name="Гиперссылка" xfId="730" builtinId="8" hidden="1"/>
    <cellStyle name="Гиперссылка" xfId="732" builtinId="8" hidden="1"/>
    <cellStyle name="Гиперссылка" xfId="734" builtinId="8" hidden="1"/>
    <cellStyle name="Гиперссылка" xfId="736" builtinId="8" hidden="1"/>
    <cellStyle name="Гиперссылка" xfId="738" builtinId="8" hidden="1"/>
    <cellStyle name="Гиперссылка" xfId="740" builtinId="8" hidden="1"/>
    <cellStyle name="Гиперссылка" xfId="742" builtinId="8" hidden="1"/>
    <cellStyle name="Гиперссылка" xfId="744" builtinId="8" hidden="1"/>
    <cellStyle name="Гиперссылка" xfId="746" builtinId="8" hidden="1"/>
    <cellStyle name="Гиперссылка" xfId="748" builtinId="8" hidden="1"/>
    <cellStyle name="Гиперссылка" xfId="750" builtinId="8" hidden="1"/>
    <cellStyle name="Гиперссылка" xfId="752" builtinId="8" hidden="1"/>
    <cellStyle name="Гиперссылка" xfId="754" builtinId="8" hidden="1"/>
    <cellStyle name="Гиперссылка" xfId="756" builtinId="8" hidden="1"/>
    <cellStyle name="Гиперссылка" xfId="758" builtinId="8" hidden="1"/>
    <cellStyle name="Гиперссылка" xfId="760" builtinId="8" hidden="1"/>
    <cellStyle name="Гиперссылка" xfId="762" builtinId="8" hidden="1"/>
    <cellStyle name="Гиперссылка" xfId="764" builtinId="8" hidden="1"/>
    <cellStyle name="Гиперссылка" xfId="766" builtinId="8" hidden="1"/>
    <cellStyle name="Гиперссылка" xfId="768" builtinId="8" hidden="1"/>
    <cellStyle name="Гиперссылка" xfId="770" builtinId="8" hidden="1"/>
    <cellStyle name="Гиперссылка" xfId="772" builtinId="8" hidden="1"/>
    <cellStyle name="Гиперссылка" xfId="774" builtinId="8" hidden="1"/>
    <cellStyle name="Гиперссылка" xfId="776" builtinId="8" hidden="1"/>
    <cellStyle name="Гиперссылка" xfId="778" builtinId="8" hidden="1"/>
    <cellStyle name="Гиперссылка" xfId="780" builtinId="8" hidden="1"/>
    <cellStyle name="Гиперссылка" xfId="782" builtinId="8" hidden="1"/>
    <cellStyle name="Гиперссылка" xfId="784" builtinId="8" hidden="1"/>
    <cellStyle name="Гиперссылка" xfId="786" builtinId="8" hidden="1"/>
    <cellStyle name="Гиперссылка" xfId="788" builtinId="8" hidden="1"/>
    <cellStyle name="Гиперссылка" xfId="790" builtinId="8" hidden="1"/>
    <cellStyle name="Гиперссылка" xfId="792" builtinId="8" hidden="1"/>
    <cellStyle name="Гиперссылка" xfId="794" builtinId="8" hidden="1"/>
    <cellStyle name="Гиперссылка" xfId="796" builtinId="8" hidden="1"/>
    <cellStyle name="Гиперссылка" xfId="798" builtinId="8" hidden="1"/>
    <cellStyle name="Гиперссылка" xfId="800" builtinId="8" hidden="1"/>
    <cellStyle name="Гиперссылка" xfId="802" builtinId="8" hidden="1"/>
    <cellStyle name="Гиперссылка" xfId="804" builtinId="8" hidden="1"/>
    <cellStyle name="Гиперссылка" xfId="806" builtinId="8" hidden="1"/>
    <cellStyle name="Гиперссылка" xfId="808" builtinId="8" hidden="1"/>
    <cellStyle name="Гиперссылка" xfId="810" builtinId="8" hidden="1"/>
    <cellStyle name="Гиперссылка" xfId="812" builtinId="8" hidden="1"/>
    <cellStyle name="Гиперссылка" xfId="814" builtinId="8" hidden="1"/>
    <cellStyle name="Гиперссылка" xfId="816" builtinId="8" hidden="1"/>
    <cellStyle name="Гиперссылка" xfId="818" builtinId="8" hidden="1"/>
    <cellStyle name="Гиперссылка" xfId="820" builtinId="8" hidden="1"/>
    <cellStyle name="Гиперссылка" xfId="822" builtinId="8" hidden="1"/>
    <cellStyle name="Гиперссылка" xfId="824" builtinId="8" hidden="1"/>
    <cellStyle name="Гиперссылка" xfId="826" builtinId="8" hidden="1"/>
    <cellStyle name="Гиперссылка" xfId="828" builtinId="8" hidden="1"/>
    <cellStyle name="Гиперссылка" xfId="830" builtinId="8" hidden="1"/>
    <cellStyle name="Гиперссылка" xfId="832" builtinId="8" hidden="1"/>
    <cellStyle name="Гиперссылка" xfId="834" builtinId="8" hidden="1"/>
    <cellStyle name="Гиперссылка" xfId="836" builtinId="8" hidden="1"/>
    <cellStyle name="Гиперссылка" xfId="838" builtinId="8" hidden="1"/>
    <cellStyle name="Гиперссылка" xfId="840" builtinId="8" hidden="1"/>
    <cellStyle name="Гиперссылка" xfId="842" builtinId="8" hidden="1"/>
    <cellStyle name="Гиперссылка" xfId="844" builtinId="8" hidden="1"/>
    <cellStyle name="Гиперссылка" xfId="846" builtinId="8" hidden="1"/>
    <cellStyle name="Гиперссылка" xfId="848" builtinId="8" hidden="1"/>
    <cellStyle name="Гиперссылка" xfId="850" builtinId="8" hidden="1"/>
    <cellStyle name="Обычный" xfId="0" builtinId="0"/>
    <cellStyle name="Обычный 2" xfId="96"/>
    <cellStyle name="Обычный 2 2" xfId="97"/>
    <cellStyle name="Обычный 3" xfId="98"/>
    <cellStyle name="Обычный 4" xfId="99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  <cellStyle name="Открывавшаяся гиперссылка" xfId="227" builtinId="9" hidden="1"/>
    <cellStyle name="Открывавшаяся гиперссылка" xfId="229" builtinId="9" hidden="1"/>
    <cellStyle name="Открывавшаяся гиперссылка" xfId="231" builtinId="9" hidden="1"/>
    <cellStyle name="Открывавшаяся гиперссылка" xfId="233" builtinId="9" hidden="1"/>
    <cellStyle name="Открывавшаяся гиперссылка" xfId="235" builtinId="9" hidden="1"/>
    <cellStyle name="Открывавшаяся гиперссылка" xfId="237" builtinId="9" hidden="1"/>
    <cellStyle name="Открывавшаяся гиперссылка" xfId="239" builtinId="9" hidden="1"/>
    <cellStyle name="Открывавшаяся гиперссылка" xfId="241" builtinId="9" hidden="1"/>
    <cellStyle name="Открывавшаяся гиперссылка" xfId="243" builtinId="9" hidden="1"/>
    <cellStyle name="Открывавшаяся гиперссылка" xfId="245" builtinId="9" hidden="1"/>
    <cellStyle name="Открывавшаяся гиперссылка" xfId="247" builtinId="9" hidden="1"/>
    <cellStyle name="Открывавшаяся гиперссылка" xfId="249" builtinId="9" hidden="1"/>
    <cellStyle name="Открывавшаяся гиперссылка" xfId="251" builtinId="9" hidden="1"/>
    <cellStyle name="Открывавшаяся гиперссылка" xfId="253" builtinId="9" hidden="1"/>
    <cellStyle name="Открывавшаяся гиперссылка" xfId="255" builtinId="9" hidden="1"/>
    <cellStyle name="Открывавшаяся гиперссылка" xfId="257" builtinId="9" hidden="1"/>
    <cellStyle name="Открывавшаяся гиперссылка" xfId="259" builtinId="9" hidden="1"/>
    <cellStyle name="Открывавшаяся гиперссылка" xfId="261" builtinId="9" hidden="1"/>
    <cellStyle name="Открывавшаяся гиперссылка" xfId="263" builtinId="9" hidden="1"/>
    <cellStyle name="Открывавшаяся гиперссылка" xfId="265" builtinId="9" hidden="1"/>
    <cellStyle name="Открывавшаяся гиперссылка" xfId="267" builtinId="9" hidden="1"/>
    <cellStyle name="Открывавшаяся гиперссылка" xfId="269" builtinId="9" hidden="1"/>
    <cellStyle name="Открывавшаяся гиперссылка" xfId="271" builtinId="9" hidden="1"/>
    <cellStyle name="Открывавшаяся гиперссылка" xfId="273" builtinId="9" hidden="1"/>
    <cellStyle name="Открывавшаяся гиперссылка" xfId="275" builtinId="9" hidden="1"/>
    <cellStyle name="Открывавшаяся гиперссылка" xfId="277" builtinId="9" hidden="1"/>
    <cellStyle name="Открывавшаяся гиперссылка" xfId="279" builtinId="9" hidden="1"/>
    <cellStyle name="Открывавшаяся гиперссылка" xfId="281" builtinId="9" hidden="1"/>
    <cellStyle name="Открывавшаяся гиперссылка" xfId="283" builtinId="9" hidden="1"/>
    <cellStyle name="Открывавшаяся гиперссылка" xfId="285" builtinId="9" hidden="1"/>
    <cellStyle name="Открывавшаяся гиперссылка" xfId="287" builtinId="9" hidden="1"/>
    <cellStyle name="Открывавшаяся гиперссылка" xfId="291" builtinId="9" hidden="1"/>
    <cellStyle name="Открывавшаяся гиперссылка" xfId="293" builtinId="9" hidden="1"/>
    <cellStyle name="Открывавшаяся гиперссылка" xfId="295" builtinId="9" hidden="1"/>
    <cellStyle name="Открывавшаяся гиперссылка" xfId="297" builtinId="9" hidden="1"/>
    <cellStyle name="Открывавшаяся гиперссылка" xfId="299" builtinId="9" hidden="1"/>
    <cellStyle name="Открывавшаяся гиперссылка" xfId="301" builtinId="9" hidden="1"/>
    <cellStyle name="Открывавшаяся гиперссылка" xfId="303" builtinId="9" hidden="1"/>
    <cellStyle name="Открывавшаяся гиперссылка" xfId="305" builtinId="9" hidden="1"/>
    <cellStyle name="Открывавшаяся гиперссылка" xfId="307" builtinId="9" hidden="1"/>
    <cellStyle name="Открывавшаяся гиперссылка" xfId="309" builtinId="9" hidden="1"/>
    <cellStyle name="Открывавшаяся гиперссылка" xfId="311" builtinId="9" hidden="1"/>
    <cellStyle name="Открывавшаяся гиперссылка" xfId="313" builtinId="9" hidden="1"/>
    <cellStyle name="Открывавшаяся гиперссылка" xfId="315" builtinId="9" hidden="1"/>
    <cellStyle name="Открывавшаяся гиперссылка" xfId="317" builtinId="9" hidden="1"/>
    <cellStyle name="Открывавшаяся гиперссылка" xfId="319" builtinId="9" hidden="1"/>
    <cellStyle name="Открывавшаяся гиперссылка" xfId="321" builtinId="9" hidden="1"/>
    <cellStyle name="Открывавшаяся гиперссылка" xfId="323" builtinId="9" hidden="1"/>
    <cellStyle name="Открывавшаяся гиперссылка" xfId="325" builtinId="9" hidden="1"/>
    <cellStyle name="Открывавшаяся гиперссылка" xfId="327" builtinId="9" hidden="1"/>
    <cellStyle name="Открывавшаяся гиперссылка" xfId="329" builtinId="9" hidden="1"/>
    <cellStyle name="Открывавшаяся гиперссылка" xfId="331" builtinId="9" hidden="1"/>
    <cellStyle name="Открывавшаяся гиперссылка" xfId="333" builtinId="9" hidden="1"/>
    <cellStyle name="Открывавшаяся гиперссылка" xfId="335" builtinId="9" hidden="1"/>
    <cellStyle name="Открывавшаяся гиперссылка" xfId="337" builtinId="9" hidden="1"/>
    <cellStyle name="Открывавшаяся гиперссылка" xfId="339" builtinId="9" hidden="1"/>
    <cellStyle name="Открывавшаяся гиперссылка" xfId="341" builtinId="9" hidden="1"/>
    <cellStyle name="Открывавшаяся гиперссылка" xfId="343" builtinId="9" hidden="1"/>
    <cellStyle name="Открывавшаяся гиперссылка" xfId="345" builtinId="9" hidden="1"/>
    <cellStyle name="Открывавшаяся гиперссылка" xfId="347" builtinId="9" hidden="1"/>
    <cellStyle name="Открывавшаяся гиперссылка" xfId="349" builtinId="9" hidden="1"/>
    <cellStyle name="Открывавшаяся гиперссылка" xfId="351" builtinId="9" hidden="1"/>
    <cellStyle name="Открывавшаяся гиперссылка" xfId="353" builtinId="9" hidden="1"/>
    <cellStyle name="Открывавшаяся гиперссылка" xfId="355" builtinId="9" hidden="1"/>
    <cellStyle name="Открывавшаяся гиперссылка" xfId="357" builtinId="9" hidden="1"/>
    <cellStyle name="Открывавшаяся гиперссылка" xfId="359" builtinId="9" hidden="1"/>
    <cellStyle name="Открывавшаяся гиперссылка" xfId="361" builtinId="9" hidden="1"/>
    <cellStyle name="Открывавшаяся гиперссылка" xfId="363" builtinId="9" hidden="1"/>
    <cellStyle name="Открывавшаяся гиперссылка" xfId="365" builtinId="9" hidden="1"/>
    <cellStyle name="Открывавшаяся гиперссылка" xfId="367" builtinId="9" hidden="1"/>
    <cellStyle name="Открывавшаяся гиперссылка" xfId="369" builtinId="9" hidden="1"/>
    <cellStyle name="Открывавшаяся гиперссылка" xfId="371" builtinId="9" hidden="1"/>
    <cellStyle name="Открывавшаяся гиперссылка" xfId="373" builtinId="9" hidden="1"/>
    <cellStyle name="Открывавшаяся гиперссылка" xfId="375" builtinId="9" hidden="1"/>
    <cellStyle name="Открывавшаяся гиперссылка" xfId="377" builtinId="9" hidden="1"/>
    <cellStyle name="Открывавшаяся гиперссылка" xfId="379" builtinId="9" hidden="1"/>
    <cellStyle name="Открывавшаяся гиперссылка" xfId="381" builtinId="9" hidden="1"/>
    <cellStyle name="Открывавшаяся гиперссылка" xfId="383" builtinId="9" hidden="1"/>
    <cellStyle name="Открывавшаяся гиперссылка" xfId="387" builtinId="9" hidden="1"/>
    <cellStyle name="Открывавшаяся гиперссылка" xfId="389" builtinId="9" hidden="1"/>
    <cellStyle name="Открывавшаяся гиперссылка" xfId="391" builtinId="9" hidden="1"/>
    <cellStyle name="Открывавшаяся гиперссылка" xfId="393" builtinId="9" hidden="1"/>
    <cellStyle name="Открывавшаяся гиперссылка" xfId="395" builtinId="9" hidden="1"/>
    <cellStyle name="Открывавшаяся гиперссылка" xfId="397" builtinId="9" hidden="1"/>
    <cellStyle name="Открывавшаяся гиперссылка" xfId="399" builtinId="9" hidden="1"/>
    <cellStyle name="Открывавшаяся гиперссылка" xfId="401" builtinId="9" hidden="1"/>
    <cellStyle name="Открывавшаяся гиперссылка" xfId="403" builtinId="9" hidden="1"/>
    <cellStyle name="Открывавшаяся гиперссылка" xfId="405" builtinId="9" hidden="1"/>
    <cellStyle name="Открывавшаяся гиперссылка" xfId="407" builtinId="9" hidden="1"/>
    <cellStyle name="Открывавшаяся гиперссылка" xfId="409" builtinId="9" hidden="1"/>
    <cellStyle name="Открывавшаяся гиперссылка" xfId="411" builtinId="9" hidden="1"/>
    <cellStyle name="Открывавшаяся гиперссылка" xfId="413" builtinId="9" hidden="1"/>
    <cellStyle name="Открывавшаяся гиперссылка" xfId="415" builtinId="9" hidden="1"/>
    <cellStyle name="Открывавшаяся гиперссылка" xfId="417" builtinId="9" hidden="1"/>
    <cellStyle name="Открывавшаяся гиперссылка" xfId="419" builtinId="9" hidden="1"/>
    <cellStyle name="Открывавшаяся гиперссылка" xfId="421" builtinId="9" hidden="1"/>
    <cellStyle name="Открывавшаяся гиперссылка" xfId="423" builtinId="9" hidden="1"/>
    <cellStyle name="Открывавшаяся гиперссылка" xfId="425" builtinId="9" hidden="1"/>
    <cellStyle name="Открывавшаяся гиперссылка" xfId="427" builtinId="9" hidden="1"/>
    <cellStyle name="Открывавшаяся гиперссылка" xfId="429" builtinId="9" hidden="1"/>
    <cellStyle name="Открывавшаяся гиперссылка" xfId="431" builtinId="9" hidden="1"/>
    <cellStyle name="Открывавшаяся гиперссылка" xfId="433" builtinId="9" hidden="1"/>
    <cellStyle name="Открывавшаяся гиперссылка" xfId="435" builtinId="9" hidden="1"/>
    <cellStyle name="Открывавшаяся гиперссылка" xfId="437" builtinId="9" hidden="1"/>
    <cellStyle name="Открывавшаяся гиперссылка" xfId="439" builtinId="9" hidden="1"/>
    <cellStyle name="Открывавшаяся гиперссылка" xfId="441" builtinId="9" hidden="1"/>
    <cellStyle name="Открывавшаяся гиперссылка" xfId="443" builtinId="9" hidden="1"/>
    <cellStyle name="Открывавшаяся гиперссылка" xfId="445" builtinId="9" hidden="1"/>
    <cellStyle name="Открывавшаяся гиперссылка" xfId="447" builtinId="9" hidden="1"/>
    <cellStyle name="Открывавшаяся гиперссылка" xfId="449" builtinId="9" hidden="1"/>
    <cellStyle name="Открывавшаяся гиперссылка" xfId="451" builtinId="9" hidden="1"/>
    <cellStyle name="Открывавшаяся гиперссылка" xfId="453" builtinId="9" hidden="1"/>
    <cellStyle name="Открывавшаяся гиперссылка" xfId="455" builtinId="9" hidden="1"/>
    <cellStyle name="Открывавшаяся гиперссылка" xfId="457" builtinId="9" hidden="1"/>
    <cellStyle name="Открывавшаяся гиперссылка" xfId="459" builtinId="9" hidden="1"/>
    <cellStyle name="Открывавшаяся гиперссылка" xfId="461" builtinId="9" hidden="1"/>
    <cellStyle name="Открывавшаяся гиперссылка" xfId="463" builtinId="9" hidden="1"/>
    <cellStyle name="Открывавшаяся гиперссылка" xfId="465" builtinId="9" hidden="1"/>
    <cellStyle name="Открывавшаяся гиперссылка" xfId="467" builtinId="9" hidden="1"/>
    <cellStyle name="Открывавшаяся гиперссылка" xfId="469" builtinId="9" hidden="1"/>
    <cellStyle name="Открывавшаяся гиперссылка" xfId="471" builtinId="9" hidden="1"/>
    <cellStyle name="Открывавшаяся гиперссылка" xfId="473" builtinId="9" hidden="1"/>
    <cellStyle name="Открывавшаяся гиперссылка" xfId="475" builtinId="9" hidden="1"/>
    <cellStyle name="Открывавшаяся гиперссылка" xfId="477" builtinId="9" hidden="1"/>
    <cellStyle name="Открывавшаяся гиперссылка" xfId="479" builtinId="9" hidden="1"/>
    <cellStyle name="Открывавшаяся гиперссылка" xfId="481" builtinId="9" hidden="1"/>
    <cellStyle name="Открывавшаяся гиперссылка" xfId="483" builtinId="9" hidden="1"/>
    <cellStyle name="Открывавшаяся гиперссылка" xfId="485" builtinId="9" hidden="1"/>
    <cellStyle name="Открывавшаяся гиперссылка" xfId="487" builtinId="9" hidden="1"/>
    <cellStyle name="Открывавшаяся гиперссылка" xfId="489" builtinId="9" hidden="1"/>
    <cellStyle name="Открывавшаяся гиперссылка" xfId="491" builtinId="9" hidden="1"/>
    <cellStyle name="Открывавшаяся гиперссылка" xfId="493" builtinId="9" hidden="1"/>
    <cellStyle name="Открывавшаяся гиперссылка" xfId="495" builtinId="9" hidden="1"/>
    <cellStyle name="Открывавшаяся гиперссылка" xfId="497" builtinId="9" hidden="1"/>
    <cellStyle name="Открывавшаяся гиперссылка" xfId="499" builtinId="9" hidden="1"/>
    <cellStyle name="Открывавшаяся гиперссылка" xfId="501" builtinId="9" hidden="1"/>
    <cellStyle name="Открывавшаяся гиперссылка" xfId="503" builtinId="9" hidden="1"/>
    <cellStyle name="Открывавшаяся гиперссылка" xfId="505" builtinId="9" hidden="1"/>
    <cellStyle name="Открывавшаяся гиперссылка" xfId="507" builtinId="9" hidden="1"/>
    <cellStyle name="Открывавшаяся гиперссылка" xfId="509" builtinId="9" hidden="1"/>
    <cellStyle name="Открывавшаяся гиперссылка" xfId="511" builtinId="9" hidden="1"/>
    <cellStyle name="Открывавшаяся гиперссылка" xfId="513" builtinId="9" hidden="1"/>
    <cellStyle name="Открывавшаяся гиперссылка" xfId="515" builtinId="9" hidden="1"/>
    <cellStyle name="Открывавшаяся гиперссылка" xfId="517" builtinId="9" hidden="1"/>
    <cellStyle name="Открывавшаяся гиперссылка" xfId="519" builtinId="9" hidden="1"/>
    <cellStyle name="Открывавшаяся гиперссылка" xfId="521" builtinId="9" hidden="1"/>
    <cellStyle name="Открывавшаяся гиперссылка" xfId="523" builtinId="9" hidden="1"/>
    <cellStyle name="Открывавшаяся гиперссылка" xfId="525" builtinId="9" hidden="1"/>
    <cellStyle name="Открывавшаяся гиперссылка" xfId="527" builtinId="9" hidden="1"/>
    <cellStyle name="Открывавшаяся гиперссылка" xfId="529" builtinId="9" hidden="1"/>
    <cellStyle name="Открывавшаяся гиперссылка" xfId="531" builtinId="9" hidden="1"/>
    <cellStyle name="Открывавшаяся гиперссылка" xfId="533" builtinId="9" hidden="1"/>
    <cellStyle name="Открывавшаяся гиперссылка" xfId="535" builtinId="9" hidden="1"/>
    <cellStyle name="Открывавшаяся гиперссылка" xfId="537" builtinId="9" hidden="1"/>
    <cellStyle name="Открывавшаяся гиперссылка" xfId="539" builtinId="9" hidden="1"/>
    <cellStyle name="Открывавшаяся гиперссылка" xfId="541" builtinId="9" hidden="1"/>
    <cellStyle name="Открывавшаяся гиперссылка" xfId="543" builtinId="9" hidden="1"/>
    <cellStyle name="Открывавшаяся гиперссылка" xfId="545" builtinId="9" hidden="1"/>
    <cellStyle name="Открывавшаяся гиперссылка" xfId="547" builtinId="9" hidden="1"/>
    <cellStyle name="Открывавшаяся гиперссылка" xfId="549" builtinId="9" hidden="1"/>
    <cellStyle name="Открывавшаяся гиперссылка" xfId="551" builtinId="9" hidden="1"/>
    <cellStyle name="Открывавшаяся гиперссылка" xfId="553" builtinId="9" hidden="1"/>
    <cellStyle name="Открывавшаяся гиперссылка" xfId="555" builtinId="9" hidden="1"/>
    <cellStyle name="Открывавшаяся гиперссылка" xfId="557" builtinId="9" hidden="1"/>
    <cellStyle name="Открывавшаяся гиперссылка" xfId="559" builtinId="9" hidden="1"/>
    <cellStyle name="Открывавшаяся гиперссылка" xfId="561" builtinId="9" hidden="1"/>
    <cellStyle name="Открывавшаяся гиперссылка" xfId="563" builtinId="9" hidden="1"/>
    <cellStyle name="Открывавшаяся гиперссылка" xfId="565" builtinId="9" hidden="1"/>
    <cellStyle name="Открывавшаяся гиперссылка" xfId="567" builtinId="9" hidden="1"/>
    <cellStyle name="Открывавшаяся гиперссылка" xfId="569" builtinId="9" hidden="1"/>
    <cellStyle name="Открывавшаяся гиперссылка" xfId="571" builtinId="9" hidden="1"/>
    <cellStyle name="Открывавшаяся гиперссылка" xfId="573" builtinId="9" hidden="1"/>
    <cellStyle name="Открывавшаяся гиперссылка" xfId="384" builtinId="9" hidden="1"/>
    <cellStyle name="Открывавшаяся гиперссылка" xfId="289" builtinId="9" hidden="1"/>
    <cellStyle name="Открывавшаяся гиперссылка" xfId="575" builtinId="9" hidden="1"/>
    <cellStyle name="Открывавшаяся гиперссылка" xfId="577" builtinId="9" hidden="1"/>
    <cellStyle name="Открывавшаяся гиперссылка" xfId="579" builtinId="9" hidden="1"/>
    <cellStyle name="Открывавшаяся гиперссылка" xfId="581" builtinId="9" hidden="1"/>
    <cellStyle name="Открывавшаяся гиперссылка" xfId="583" builtinId="9" hidden="1"/>
    <cellStyle name="Открывавшаяся гиперссылка" xfId="585" builtinId="9" hidden="1"/>
    <cellStyle name="Открывавшаяся гиперссылка" xfId="587" builtinId="9" hidden="1"/>
    <cellStyle name="Открывавшаяся гиперссылка" xfId="589" builtinId="9" hidden="1"/>
    <cellStyle name="Открывавшаяся гиперссылка" xfId="591" builtinId="9" hidden="1"/>
    <cellStyle name="Открывавшаяся гиперссылка" xfId="593" builtinId="9" hidden="1"/>
    <cellStyle name="Открывавшаяся гиперссылка" xfId="595" builtinId="9" hidden="1"/>
    <cellStyle name="Открывавшаяся гиперссылка" xfId="597" builtinId="9" hidden="1"/>
    <cellStyle name="Открывавшаяся гиперссылка" xfId="599" builtinId="9" hidden="1"/>
    <cellStyle name="Открывавшаяся гиперссылка" xfId="601" builtinId="9" hidden="1"/>
    <cellStyle name="Открывавшаяся гиперссылка" xfId="603" builtinId="9" hidden="1"/>
    <cellStyle name="Открывавшаяся гиперссылка" xfId="605" builtinId="9" hidden="1"/>
    <cellStyle name="Открывавшаяся гиперссылка" xfId="607" builtinId="9" hidden="1"/>
    <cellStyle name="Открывавшаяся гиперссылка" xfId="609" builtinId="9" hidden="1"/>
    <cellStyle name="Открывавшаяся гиперссылка" xfId="611" builtinId="9" hidden="1"/>
    <cellStyle name="Открывавшаяся гиперссылка" xfId="613" builtinId="9" hidden="1"/>
    <cellStyle name="Открывавшаяся гиперссылка" xfId="615" builtinId="9" hidden="1"/>
    <cellStyle name="Открывавшаяся гиперссылка" xfId="617" builtinId="9" hidden="1"/>
    <cellStyle name="Открывавшаяся гиперссылка" xfId="619" builtinId="9" hidden="1"/>
    <cellStyle name="Открывавшаяся гиперссылка" xfId="621" builtinId="9" hidden="1"/>
    <cellStyle name="Открывавшаяся гиперссылка" xfId="623" builtinId="9" hidden="1"/>
    <cellStyle name="Открывавшаяся гиперссылка" xfId="625" builtinId="9" hidden="1"/>
    <cellStyle name="Открывавшаяся гиперссылка" xfId="627" builtinId="9" hidden="1"/>
    <cellStyle name="Открывавшаяся гиперссылка" xfId="629" builtinId="9" hidden="1"/>
    <cellStyle name="Открывавшаяся гиперссылка" xfId="631" builtinId="9" hidden="1"/>
    <cellStyle name="Открывавшаяся гиперссылка" xfId="633" builtinId="9" hidden="1"/>
    <cellStyle name="Открывавшаяся гиперссылка" xfId="635" builtinId="9" hidden="1"/>
    <cellStyle name="Открывавшаяся гиперссылка" xfId="637" builtinId="9" hidden="1"/>
    <cellStyle name="Открывавшаяся гиперссылка" xfId="639" builtinId="9" hidden="1"/>
    <cellStyle name="Открывавшаяся гиперссылка" xfId="641" builtinId="9" hidden="1"/>
    <cellStyle name="Открывавшаяся гиперссылка" xfId="643" builtinId="9" hidden="1"/>
    <cellStyle name="Открывавшаяся гиперссылка" xfId="645" builtinId="9" hidden="1"/>
    <cellStyle name="Открывавшаяся гиперссылка" xfId="647" builtinId="9" hidden="1"/>
    <cellStyle name="Открывавшаяся гиперссылка" xfId="649" builtinId="9" hidden="1"/>
    <cellStyle name="Открывавшаяся гиперссылка" xfId="651" builtinId="9" hidden="1"/>
    <cellStyle name="Открывавшаяся гиперссылка" xfId="653" builtinId="9" hidden="1"/>
    <cellStyle name="Открывавшаяся гиперссылка" xfId="655" builtinId="9" hidden="1"/>
    <cellStyle name="Открывавшаяся гиперссылка" xfId="657" builtinId="9" hidden="1"/>
    <cellStyle name="Открывавшаяся гиперссылка" xfId="659" builtinId="9" hidden="1"/>
    <cellStyle name="Открывавшаяся гиперссылка" xfId="661" builtinId="9" hidden="1"/>
    <cellStyle name="Открывавшаяся гиперссылка" xfId="663" builtinId="9" hidden="1"/>
    <cellStyle name="Открывавшаяся гиперссылка" xfId="665" builtinId="9" hidden="1"/>
    <cellStyle name="Открывавшаяся гиперссылка" xfId="667" builtinId="9" hidden="1"/>
    <cellStyle name="Открывавшаяся гиперссылка" xfId="669" builtinId="9" hidden="1"/>
    <cellStyle name="Открывавшаяся гиперссылка" xfId="671" builtinId="9" hidden="1"/>
    <cellStyle name="Открывавшаяся гиперссылка" xfId="673" builtinId="9" hidden="1"/>
    <cellStyle name="Открывавшаяся гиперссылка" xfId="675" builtinId="9" hidden="1"/>
    <cellStyle name="Открывавшаяся гиперссылка" xfId="677" builtinId="9" hidden="1"/>
    <cellStyle name="Открывавшаяся гиперссылка" xfId="679" builtinId="9" hidden="1"/>
    <cellStyle name="Открывавшаяся гиперссылка" xfId="681" builtinId="9" hidden="1"/>
    <cellStyle name="Открывавшаяся гиперссылка" xfId="683" builtinId="9" hidden="1"/>
    <cellStyle name="Открывавшаяся гиперссылка" xfId="685" builtinId="9" hidden="1"/>
    <cellStyle name="Открывавшаяся гиперссылка" xfId="687" builtinId="9" hidden="1"/>
    <cellStyle name="Открывавшаяся гиперссылка" xfId="689" builtinId="9" hidden="1"/>
    <cellStyle name="Открывавшаяся гиперссылка" xfId="691" builtinId="9" hidden="1"/>
    <cellStyle name="Открывавшаяся гиперссылка" xfId="693" builtinId="9" hidden="1"/>
    <cellStyle name="Открывавшаяся гиперссылка" xfId="695" builtinId="9" hidden="1"/>
    <cellStyle name="Открывавшаяся гиперссылка" xfId="697" builtinId="9" hidden="1"/>
    <cellStyle name="Открывавшаяся гиперссылка" xfId="699" builtinId="9" hidden="1"/>
    <cellStyle name="Открывавшаяся гиперссылка" xfId="701" builtinId="9" hidden="1"/>
    <cellStyle name="Открывавшаяся гиперссылка" xfId="703" builtinId="9" hidden="1"/>
    <cellStyle name="Открывавшаяся гиперссылка" xfId="705" builtinId="9" hidden="1"/>
    <cellStyle name="Открывавшаяся гиперссылка" xfId="707" builtinId="9" hidden="1"/>
    <cellStyle name="Открывавшаяся гиперссылка" xfId="709" builtinId="9" hidden="1"/>
    <cellStyle name="Открывавшаяся гиперссылка" xfId="711" builtinId="9" hidden="1"/>
    <cellStyle name="Открывавшаяся гиперссылка" xfId="713" builtinId="9" hidden="1"/>
    <cellStyle name="Открывавшаяся гиперссылка" xfId="715" builtinId="9" hidden="1"/>
    <cellStyle name="Открывавшаяся гиперссылка" xfId="717" builtinId="9" hidden="1"/>
    <cellStyle name="Открывавшаяся гиперссылка" xfId="719" builtinId="9" hidden="1"/>
    <cellStyle name="Открывавшаяся гиперссылка" xfId="721" builtinId="9" hidden="1"/>
    <cellStyle name="Открывавшаяся гиперссылка" xfId="723" builtinId="9" hidden="1"/>
    <cellStyle name="Открывавшаяся гиперссылка" xfId="725" builtinId="9" hidden="1"/>
    <cellStyle name="Открывавшаяся гиперссылка" xfId="727" builtinId="9" hidden="1"/>
    <cellStyle name="Открывавшаяся гиперссылка" xfId="729" builtinId="9" hidden="1"/>
    <cellStyle name="Открывавшаяся гиперссылка" xfId="731" builtinId="9" hidden="1"/>
    <cellStyle name="Открывавшаяся гиперссылка" xfId="733" builtinId="9" hidden="1"/>
    <cellStyle name="Открывавшаяся гиперссылка" xfId="735" builtinId="9" hidden="1"/>
    <cellStyle name="Открывавшаяся гиперссылка" xfId="737" builtinId="9" hidden="1"/>
    <cellStyle name="Открывавшаяся гиперссылка" xfId="739" builtinId="9" hidden="1"/>
    <cellStyle name="Открывавшаяся гиперссылка" xfId="741" builtinId="9" hidden="1"/>
    <cellStyle name="Открывавшаяся гиперссылка" xfId="743" builtinId="9" hidden="1"/>
    <cellStyle name="Открывавшаяся гиперссылка" xfId="745" builtinId="9" hidden="1"/>
    <cellStyle name="Открывавшаяся гиперссылка" xfId="747" builtinId="9" hidden="1"/>
    <cellStyle name="Открывавшаяся гиперссылка" xfId="749" builtinId="9" hidden="1"/>
    <cellStyle name="Открывавшаяся гиперссылка" xfId="751" builtinId="9" hidden="1"/>
    <cellStyle name="Открывавшаяся гиперссылка" xfId="753" builtinId="9" hidden="1"/>
    <cellStyle name="Открывавшаяся гиперссылка" xfId="755" builtinId="9" hidden="1"/>
    <cellStyle name="Открывавшаяся гиперссылка" xfId="757" builtinId="9" hidden="1"/>
    <cellStyle name="Открывавшаяся гиперссылка" xfId="759" builtinId="9" hidden="1"/>
    <cellStyle name="Открывавшаяся гиперссылка" xfId="761" builtinId="9" hidden="1"/>
    <cellStyle name="Открывавшаяся гиперссылка" xfId="763" builtinId="9" hidden="1"/>
    <cellStyle name="Открывавшаяся гиперссылка" xfId="765" builtinId="9" hidden="1"/>
    <cellStyle name="Открывавшаяся гиперссылка" xfId="767" builtinId="9" hidden="1"/>
    <cellStyle name="Открывавшаяся гиперссылка" xfId="769" builtinId="9" hidden="1"/>
    <cellStyle name="Открывавшаяся гиперссылка" xfId="771" builtinId="9" hidden="1"/>
    <cellStyle name="Открывавшаяся гиперссылка" xfId="773" builtinId="9" hidden="1"/>
    <cellStyle name="Открывавшаяся гиперссылка" xfId="775" builtinId="9" hidden="1"/>
    <cellStyle name="Открывавшаяся гиперссылка" xfId="777" builtinId="9" hidden="1"/>
    <cellStyle name="Открывавшаяся гиперссылка" xfId="779" builtinId="9" hidden="1"/>
    <cellStyle name="Открывавшаяся гиперссылка" xfId="781" builtinId="9" hidden="1"/>
    <cellStyle name="Открывавшаяся гиперссылка" xfId="783" builtinId="9" hidden="1"/>
    <cellStyle name="Открывавшаяся гиперссылка" xfId="785" builtinId="9" hidden="1"/>
    <cellStyle name="Открывавшаяся гиперссылка" xfId="787" builtinId="9" hidden="1"/>
    <cellStyle name="Открывавшаяся гиперссылка" xfId="789" builtinId="9" hidden="1"/>
    <cellStyle name="Открывавшаяся гиперссылка" xfId="791" builtinId="9" hidden="1"/>
    <cellStyle name="Открывавшаяся гиперссылка" xfId="793" builtinId="9" hidden="1"/>
    <cellStyle name="Открывавшаяся гиперссылка" xfId="795" builtinId="9" hidden="1"/>
    <cellStyle name="Открывавшаяся гиперссылка" xfId="797" builtinId="9" hidden="1"/>
    <cellStyle name="Открывавшаяся гиперссылка" xfId="799" builtinId="9" hidden="1"/>
    <cellStyle name="Открывавшаяся гиперссылка" xfId="801" builtinId="9" hidden="1"/>
    <cellStyle name="Открывавшаяся гиперссылка" xfId="803" builtinId="9" hidden="1"/>
    <cellStyle name="Открывавшаяся гиперссылка" xfId="805" builtinId="9" hidden="1"/>
    <cellStyle name="Открывавшаяся гиперссылка" xfId="807" builtinId="9" hidden="1"/>
    <cellStyle name="Открывавшаяся гиперссылка" xfId="809" builtinId="9" hidden="1"/>
    <cellStyle name="Открывавшаяся гиперссылка" xfId="811" builtinId="9" hidden="1"/>
    <cellStyle name="Открывавшаяся гиперссылка" xfId="813" builtinId="9" hidden="1"/>
    <cellStyle name="Открывавшаяся гиперссылка" xfId="815" builtinId="9" hidden="1"/>
    <cellStyle name="Открывавшаяся гиперссылка" xfId="817" builtinId="9" hidden="1"/>
    <cellStyle name="Открывавшаяся гиперссылка" xfId="819" builtinId="9" hidden="1"/>
    <cellStyle name="Открывавшаяся гиперссылка" xfId="821" builtinId="9" hidden="1"/>
    <cellStyle name="Открывавшаяся гиперссылка" xfId="823" builtinId="9" hidden="1"/>
    <cellStyle name="Открывавшаяся гиперссылка" xfId="825" builtinId="9" hidden="1"/>
    <cellStyle name="Открывавшаяся гиперссылка" xfId="827" builtinId="9" hidden="1"/>
    <cellStyle name="Открывавшаяся гиперссылка" xfId="829" builtinId="9" hidden="1"/>
    <cellStyle name="Открывавшаяся гиперссылка" xfId="831" builtinId="9" hidden="1"/>
    <cellStyle name="Открывавшаяся гиперссылка" xfId="833" builtinId="9" hidden="1"/>
    <cellStyle name="Открывавшаяся гиперссылка" xfId="835" builtinId="9" hidden="1"/>
    <cellStyle name="Открывавшаяся гиперссылка" xfId="837" builtinId="9" hidden="1"/>
    <cellStyle name="Открывавшаяся гиперссылка" xfId="839" builtinId="9" hidden="1"/>
    <cellStyle name="Открывавшаяся гиперссылка" xfId="841" builtinId="9" hidden="1"/>
    <cellStyle name="Открывавшаяся гиперссылка" xfId="843" builtinId="9" hidden="1"/>
    <cellStyle name="Открывавшаяся гиперссылка" xfId="845" builtinId="9" hidden="1"/>
    <cellStyle name="Открывавшаяся гиперссылка" xfId="847" builtinId="9" hidden="1"/>
    <cellStyle name="Открывавшаяся гиперссылка" xfId="849" builtinId="9" hidden="1"/>
    <cellStyle name="Открывавшаяся гиперссылка" xfId="851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abSelected="1" view="pageBreakPreview" zoomScale="70" zoomScaleNormal="80" zoomScaleSheetLayoutView="70" workbookViewId="0">
      <selection activeCell="K7" sqref="K7:K8"/>
    </sheetView>
  </sheetViews>
  <sheetFormatPr defaultRowHeight="15" x14ac:dyDescent="0.25"/>
  <cols>
    <col min="1" max="1" width="43.28515625" style="1" customWidth="1"/>
    <col min="2" max="2" width="9.140625" style="1" customWidth="1"/>
    <col min="3" max="3" width="10.85546875" style="1" customWidth="1"/>
    <col min="4" max="4" width="19.42578125" style="1" customWidth="1"/>
    <col min="5" max="5" width="19.140625" style="1" customWidth="1"/>
    <col min="6" max="6" width="20" style="1" customWidth="1"/>
    <col min="7" max="7" width="9.140625" style="1" customWidth="1"/>
    <col min="8" max="8" width="14" style="1" customWidth="1"/>
    <col min="9" max="9" width="18.5703125" style="1" customWidth="1"/>
    <col min="10" max="10" width="10" style="1" customWidth="1"/>
    <col min="11" max="11" width="18" style="1" customWidth="1"/>
    <col min="12" max="12" width="25.28515625" style="1" customWidth="1"/>
    <col min="13" max="13" width="16.42578125" style="1" customWidth="1"/>
    <col min="14" max="16" width="13" style="1" bestFit="1" customWidth="1"/>
    <col min="17" max="19" width="11.140625" style="1" bestFit="1" customWidth="1"/>
    <col min="20" max="20" width="2.42578125" style="5" customWidth="1"/>
    <col min="21" max="16384" width="9.140625" style="5"/>
  </cols>
  <sheetData>
    <row r="1" spans="1:19" ht="18.75" customHeight="1" x14ac:dyDescent="0.25">
      <c r="B1" s="6"/>
      <c r="C1" s="6"/>
      <c r="D1" s="6"/>
      <c r="E1" s="6"/>
      <c r="F1" s="6"/>
      <c r="G1" s="6"/>
      <c r="H1" s="6"/>
      <c r="J1" s="6"/>
      <c r="K1" s="6"/>
      <c r="O1" s="16" t="s">
        <v>24</v>
      </c>
      <c r="P1" s="16"/>
      <c r="Q1" s="16"/>
      <c r="R1" s="16"/>
      <c r="S1" s="16"/>
    </row>
    <row r="2" spans="1:19" ht="23.25" customHeight="1" x14ac:dyDescent="0.25">
      <c r="A2" s="15"/>
      <c r="B2" s="15"/>
      <c r="C2" s="15"/>
      <c r="D2" s="15"/>
      <c r="E2" s="15"/>
      <c r="F2" s="15"/>
      <c r="G2" s="15"/>
      <c r="H2" s="15"/>
      <c r="J2" s="15"/>
      <c r="K2" s="15"/>
      <c r="O2" s="17" t="s">
        <v>42</v>
      </c>
      <c r="P2" s="17"/>
      <c r="Q2" s="17"/>
      <c r="R2" s="17"/>
      <c r="S2" s="17"/>
    </row>
    <row r="3" spans="1:19" ht="23.25" customHeight="1" x14ac:dyDescent="0.25">
      <c r="O3" s="18" t="s">
        <v>43</v>
      </c>
      <c r="P3" s="18"/>
      <c r="Q3" s="18"/>
      <c r="R3" s="18"/>
      <c r="S3" s="18"/>
    </row>
    <row r="4" spans="1:19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4"/>
      <c r="N4" s="34"/>
      <c r="O4" s="5"/>
      <c r="P4" s="5"/>
      <c r="Q4" s="5"/>
      <c r="R4" s="5"/>
      <c r="S4" s="5"/>
    </row>
    <row r="5" spans="1:19" ht="94.5" customHeight="1" x14ac:dyDescent="0.25">
      <c r="A5" s="19" t="s">
        <v>66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ht="18.75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4"/>
      <c r="M6" s="4"/>
      <c r="N6" s="4"/>
      <c r="O6" s="4"/>
      <c r="P6" s="4"/>
      <c r="Q6" s="4"/>
      <c r="R6" s="4"/>
      <c r="S6" s="4"/>
    </row>
    <row r="7" spans="1:19" ht="18.75" customHeight="1" x14ac:dyDescent="0.25">
      <c r="A7" s="35" t="s">
        <v>10</v>
      </c>
      <c r="B7" s="37" t="s">
        <v>0</v>
      </c>
      <c r="C7" s="37" t="s">
        <v>52</v>
      </c>
      <c r="D7" s="37" t="s">
        <v>1</v>
      </c>
      <c r="E7" s="37" t="s">
        <v>9</v>
      </c>
      <c r="F7" s="35" t="s">
        <v>2</v>
      </c>
      <c r="G7" s="37" t="s">
        <v>3</v>
      </c>
      <c r="H7" s="35" t="s">
        <v>18</v>
      </c>
      <c r="I7" s="35" t="s">
        <v>19</v>
      </c>
      <c r="J7" s="37" t="s">
        <v>20</v>
      </c>
      <c r="K7" s="37" t="s">
        <v>57</v>
      </c>
      <c r="L7" s="32" t="s">
        <v>53</v>
      </c>
      <c r="M7" s="32" t="s">
        <v>4</v>
      </c>
      <c r="N7" s="38" t="s">
        <v>44</v>
      </c>
      <c r="O7" s="38"/>
      <c r="P7" s="38"/>
      <c r="Q7" s="38"/>
      <c r="R7" s="38"/>
      <c r="S7" s="38"/>
    </row>
    <row r="8" spans="1:19" ht="132" customHeight="1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44"/>
      <c r="M8" s="33"/>
      <c r="N8" s="14" t="s">
        <v>15</v>
      </c>
      <c r="O8" s="14" t="s">
        <v>16</v>
      </c>
      <c r="P8" s="14" t="s">
        <v>29</v>
      </c>
      <c r="Q8" s="14" t="s">
        <v>38</v>
      </c>
      <c r="R8" s="14" t="s">
        <v>39</v>
      </c>
      <c r="S8" s="14" t="s">
        <v>40</v>
      </c>
    </row>
    <row r="9" spans="1:19" ht="15.75" x14ac:dyDescent="0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</row>
    <row r="10" spans="1:19" ht="15.75" customHeight="1" x14ac:dyDescent="0.25">
      <c r="A10" s="51" t="s">
        <v>36</v>
      </c>
      <c r="B10" s="52"/>
      <c r="C10" s="52"/>
      <c r="D10" s="52"/>
      <c r="E10" s="52"/>
      <c r="F10" s="52"/>
      <c r="G10" s="52"/>
      <c r="H10" s="52"/>
      <c r="I10" s="52"/>
      <c r="J10" s="52"/>
      <c r="K10" s="53"/>
      <c r="L10" s="21" t="s">
        <v>65</v>
      </c>
      <c r="M10" s="10" t="s">
        <v>5</v>
      </c>
      <c r="N10" s="8">
        <f t="shared" ref="N10:S10" si="0">SUM(N11:N14)</f>
        <v>920460.29999999993</v>
      </c>
      <c r="O10" s="8">
        <f t="shared" si="0"/>
        <v>829768</v>
      </c>
      <c r="P10" s="8">
        <f t="shared" si="0"/>
        <v>920000</v>
      </c>
      <c r="Q10" s="8">
        <f t="shared" si="0"/>
        <v>920000</v>
      </c>
      <c r="R10" s="8">
        <f t="shared" si="0"/>
        <v>920000</v>
      </c>
      <c r="S10" s="8">
        <f t="shared" si="0"/>
        <v>920000</v>
      </c>
    </row>
    <row r="11" spans="1:19" ht="15.75" x14ac:dyDescent="0.25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6"/>
      <c r="L11" s="21"/>
      <c r="M11" s="10" t="s">
        <v>45</v>
      </c>
      <c r="N11" s="8">
        <f t="shared" ref="N11:S11" si="1">N26+N16</f>
        <v>920460.29999999993</v>
      </c>
      <c r="O11" s="8">
        <f t="shared" si="1"/>
        <v>829768</v>
      </c>
      <c r="P11" s="8">
        <f t="shared" si="1"/>
        <v>920000</v>
      </c>
      <c r="Q11" s="8">
        <f t="shared" si="1"/>
        <v>920000</v>
      </c>
      <c r="R11" s="8">
        <f t="shared" si="1"/>
        <v>920000</v>
      </c>
      <c r="S11" s="8">
        <f t="shared" si="1"/>
        <v>920000</v>
      </c>
    </row>
    <row r="12" spans="1:19" ht="15.75" x14ac:dyDescent="0.25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6"/>
      <c r="L12" s="21"/>
      <c r="M12" s="10" t="s">
        <v>46</v>
      </c>
      <c r="N12" s="8">
        <f t="shared" ref="N12:O14" si="2">N27</f>
        <v>0</v>
      </c>
      <c r="O12" s="8">
        <f t="shared" si="2"/>
        <v>0</v>
      </c>
      <c r="P12" s="8">
        <f t="shared" ref="P12:Q12" si="3">P27</f>
        <v>0</v>
      </c>
      <c r="Q12" s="8">
        <f t="shared" si="3"/>
        <v>0</v>
      </c>
      <c r="R12" s="8">
        <f t="shared" ref="R12:S12" si="4">R27</f>
        <v>0</v>
      </c>
      <c r="S12" s="8">
        <f t="shared" si="4"/>
        <v>0</v>
      </c>
    </row>
    <row r="13" spans="1:19" ht="15.75" x14ac:dyDescent="0.25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6"/>
      <c r="L13" s="21"/>
      <c r="M13" s="10" t="s">
        <v>47</v>
      </c>
      <c r="N13" s="8">
        <f t="shared" si="2"/>
        <v>0</v>
      </c>
      <c r="O13" s="8">
        <f t="shared" si="2"/>
        <v>0</v>
      </c>
      <c r="P13" s="8">
        <f t="shared" ref="P13:Q13" si="5">P28</f>
        <v>0</v>
      </c>
      <c r="Q13" s="8">
        <f t="shared" si="5"/>
        <v>0</v>
      </c>
      <c r="R13" s="8">
        <f t="shared" ref="R13:S13" si="6">R28</f>
        <v>0</v>
      </c>
      <c r="S13" s="8">
        <f t="shared" si="6"/>
        <v>0</v>
      </c>
    </row>
    <row r="14" spans="1:19" ht="31.5" customHeight="1" x14ac:dyDescent="0.25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9"/>
      <c r="L14" s="21"/>
      <c r="M14" s="10" t="s">
        <v>48</v>
      </c>
      <c r="N14" s="8">
        <f t="shared" si="2"/>
        <v>0</v>
      </c>
      <c r="O14" s="8">
        <f t="shared" si="2"/>
        <v>0</v>
      </c>
      <c r="P14" s="8">
        <f t="shared" ref="P14:Q14" si="7">P29</f>
        <v>0</v>
      </c>
      <c r="Q14" s="8">
        <f t="shared" si="7"/>
        <v>0</v>
      </c>
      <c r="R14" s="8">
        <f t="shared" ref="R14:S14" si="8">R29</f>
        <v>0</v>
      </c>
      <c r="S14" s="8">
        <f t="shared" si="8"/>
        <v>0</v>
      </c>
    </row>
    <row r="15" spans="1:19" ht="15.75" customHeight="1" x14ac:dyDescent="0.25">
      <c r="A15" s="51" t="s">
        <v>27</v>
      </c>
      <c r="B15" s="52"/>
      <c r="C15" s="52"/>
      <c r="D15" s="52"/>
      <c r="E15" s="52"/>
      <c r="F15" s="52"/>
      <c r="G15" s="52"/>
      <c r="H15" s="52"/>
      <c r="I15" s="52"/>
      <c r="J15" s="52"/>
      <c r="K15" s="53"/>
      <c r="L15" s="21" t="s">
        <v>65</v>
      </c>
      <c r="M15" s="10" t="s">
        <v>5</v>
      </c>
      <c r="N15" s="8">
        <f t="shared" ref="N15:S15" si="9">SUM(N16:N19)</f>
        <v>111415.7</v>
      </c>
      <c r="O15" s="8">
        <f t="shared" si="9"/>
        <v>0</v>
      </c>
      <c r="P15" s="8">
        <f t="shared" si="9"/>
        <v>0</v>
      </c>
      <c r="Q15" s="8">
        <f t="shared" si="9"/>
        <v>0</v>
      </c>
      <c r="R15" s="8">
        <f t="shared" si="9"/>
        <v>0</v>
      </c>
      <c r="S15" s="8">
        <f t="shared" si="9"/>
        <v>0</v>
      </c>
    </row>
    <row r="16" spans="1:19" ht="15.75" x14ac:dyDescent="0.25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6"/>
      <c r="L16" s="21"/>
      <c r="M16" s="10" t="s">
        <v>45</v>
      </c>
      <c r="N16" s="8">
        <f t="shared" ref="N16:S16" si="10">N21</f>
        <v>111415.7</v>
      </c>
      <c r="O16" s="8">
        <f t="shared" si="10"/>
        <v>0</v>
      </c>
      <c r="P16" s="8">
        <f t="shared" si="10"/>
        <v>0</v>
      </c>
      <c r="Q16" s="8">
        <f t="shared" si="10"/>
        <v>0</v>
      </c>
      <c r="R16" s="8">
        <f t="shared" si="10"/>
        <v>0</v>
      </c>
      <c r="S16" s="8">
        <f t="shared" si="10"/>
        <v>0</v>
      </c>
    </row>
    <row r="17" spans="1:19" ht="15.75" x14ac:dyDescent="0.25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6"/>
      <c r="L17" s="21"/>
      <c r="M17" s="10" t="s">
        <v>46</v>
      </c>
      <c r="N17" s="8">
        <f t="shared" ref="N17:O19" si="11">N22</f>
        <v>0</v>
      </c>
      <c r="O17" s="8">
        <f t="shared" si="11"/>
        <v>0</v>
      </c>
      <c r="P17" s="8">
        <f t="shared" ref="P17:Q17" si="12">P22</f>
        <v>0</v>
      </c>
      <c r="Q17" s="8">
        <f t="shared" si="12"/>
        <v>0</v>
      </c>
      <c r="R17" s="8">
        <f t="shared" ref="R17:S17" si="13">R22</f>
        <v>0</v>
      </c>
      <c r="S17" s="8">
        <f t="shared" si="13"/>
        <v>0</v>
      </c>
    </row>
    <row r="18" spans="1:19" ht="15.75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6"/>
      <c r="L18" s="21"/>
      <c r="M18" s="10" t="s">
        <v>47</v>
      </c>
      <c r="N18" s="8">
        <f t="shared" si="11"/>
        <v>0</v>
      </c>
      <c r="O18" s="8">
        <f t="shared" si="11"/>
        <v>0</v>
      </c>
      <c r="P18" s="8">
        <f t="shared" ref="P18:Q18" si="14">P23</f>
        <v>0</v>
      </c>
      <c r="Q18" s="8">
        <f t="shared" si="14"/>
        <v>0</v>
      </c>
      <c r="R18" s="8">
        <f t="shared" ref="R18:S18" si="15">R23</f>
        <v>0</v>
      </c>
      <c r="S18" s="8">
        <f t="shared" si="15"/>
        <v>0</v>
      </c>
    </row>
    <row r="19" spans="1:19" ht="38.25" customHeight="1" x14ac:dyDescent="0.25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9"/>
      <c r="L19" s="21"/>
      <c r="M19" s="10" t="s">
        <v>48</v>
      </c>
      <c r="N19" s="8">
        <f t="shared" si="11"/>
        <v>0</v>
      </c>
      <c r="O19" s="8">
        <f t="shared" si="11"/>
        <v>0</v>
      </c>
      <c r="P19" s="8">
        <f t="shared" ref="P19:Q19" si="16">P24</f>
        <v>0</v>
      </c>
      <c r="Q19" s="8">
        <f t="shared" si="16"/>
        <v>0</v>
      </c>
      <c r="R19" s="8">
        <f t="shared" ref="R19:S19" si="17">R24</f>
        <v>0</v>
      </c>
      <c r="S19" s="8">
        <f t="shared" si="17"/>
        <v>0</v>
      </c>
    </row>
    <row r="20" spans="1:19" ht="15.75" customHeight="1" x14ac:dyDescent="0.25">
      <c r="A20" s="22" t="s">
        <v>28</v>
      </c>
      <c r="B20" s="25">
        <v>2017</v>
      </c>
      <c r="C20" s="25">
        <v>2019</v>
      </c>
      <c r="D20" s="25" t="s">
        <v>7</v>
      </c>
      <c r="E20" s="25" t="s">
        <v>7</v>
      </c>
      <c r="F20" s="25" t="s">
        <v>58</v>
      </c>
      <c r="G20" s="25" t="s">
        <v>6</v>
      </c>
      <c r="H20" s="28" t="s">
        <v>7</v>
      </c>
      <c r="I20" s="28" t="s">
        <v>7</v>
      </c>
      <c r="J20" s="29" t="s">
        <v>7</v>
      </c>
      <c r="K20" s="29" t="s">
        <v>63</v>
      </c>
      <c r="L20" s="20" t="s">
        <v>65</v>
      </c>
      <c r="M20" s="11" t="s">
        <v>5</v>
      </c>
      <c r="N20" s="9">
        <f t="shared" ref="N20:S20" si="18">SUM(N21:N24)</f>
        <v>111415.7</v>
      </c>
      <c r="O20" s="9">
        <f t="shared" si="18"/>
        <v>0</v>
      </c>
      <c r="P20" s="9">
        <f t="shared" si="18"/>
        <v>0</v>
      </c>
      <c r="Q20" s="9">
        <f t="shared" si="18"/>
        <v>0</v>
      </c>
      <c r="R20" s="9">
        <f t="shared" si="18"/>
        <v>0</v>
      </c>
      <c r="S20" s="9">
        <f t="shared" si="18"/>
        <v>0</v>
      </c>
    </row>
    <row r="21" spans="1:19" ht="15.75" x14ac:dyDescent="0.25">
      <c r="A21" s="23"/>
      <c r="B21" s="26"/>
      <c r="C21" s="26"/>
      <c r="D21" s="26"/>
      <c r="E21" s="26"/>
      <c r="F21" s="26"/>
      <c r="G21" s="26"/>
      <c r="H21" s="26"/>
      <c r="I21" s="26"/>
      <c r="J21" s="30"/>
      <c r="K21" s="49"/>
      <c r="L21" s="20"/>
      <c r="M21" s="11" t="s">
        <v>45</v>
      </c>
      <c r="N21" s="9">
        <f>101415.7+10000</f>
        <v>111415.7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</row>
    <row r="22" spans="1:19" ht="15.7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30"/>
      <c r="K22" s="49"/>
      <c r="L22" s="20"/>
      <c r="M22" s="11" t="s">
        <v>49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</row>
    <row r="23" spans="1:19" ht="15.75" x14ac:dyDescent="0.25">
      <c r="A23" s="23"/>
      <c r="B23" s="26"/>
      <c r="C23" s="26"/>
      <c r="D23" s="26"/>
      <c r="E23" s="26"/>
      <c r="F23" s="26"/>
      <c r="G23" s="26"/>
      <c r="H23" s="26"/>
      <c r="I23" s="26"/>
      <c r="J23" s="30"/>
      <c r="K23" s="49"/>
      <c r="L23" s="20"/>
      <c r="M23" s="11" t="s">
        <v>47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</row>
    <row r="24" spans="1:19" ht="38.25" customHeight="1" x14ac:dyDescent="0.25">
      <c r="A24" s="24"/>
      <c r="B24" s="27"/>
      <c r="C24" s="27"/>
      <c r="D24" s="27"/>
      <c r="E24" s="27"/>
      <c r="F24" s="27"/>
      <c r="G24" s="27"/>
      <c r="H24" s="27"/>
      <c r="I24" s="27"/>
      <c r="J24" s="31"/>
      <c r="K24" s="50"/>
      <c r="L24" s="20"/>
      <c r="M24" s="11" t="s">
        <v>48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</row>
    <row r="25" spans="1:19" ht="15.75" customHeight="1" x14ac:dyDescent="0.25">
      <c r="A25" s="51" t="s">
        <v>64</v>
      </c>
      <c r="B25" s="52"/>
      <c r="C25" s="52"/>
      <c r="D25" s="52"/>
      <c r="E25" s="52"/>
      <c r="F25" s="52"/>
      <c r="G25" s="52"/>
      <c r="H25" s="52"/>
      <c r="I25" s="52"/>
      <c r="J25" s="52"/>
      <c r="K25" s="53"/>
      <c r="L25" s="21" t="s">
        <v>65</v>
      </c>
      <c r="M25" s="10" t="s">
        <v>5</v>
      </c>
      <c r="N25" s="8">
        <f t="shared" ref="N25:S25" si="19">SUM(N26:N29)</f>
        <v>809044.6</v>
      </c>
      <c r="O25" s="8">
        <f t="shared" si="19"/>
        <v>829768</v>
      </c>
      <c r="P25" s="8">
        <f t="shared" si="19"/>
        <v>920000</v>
      </c>
      <c r="Q25" s="8">
        <f t="shared" si="19"/>
        <v>920000</v>
      </c>
      <c r="R25" s="8">
        <f t="shared" si="19"/>
        <v>920000</v>
      </c>
      <c r="S25" s="8">
        <f t="shared" si="19"/>
        <v>920000</v>
      </c>
    </row>
    <row r="26" spans="1:19" ht="15.75" x14ac:dyDescent="0.25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6"/>
      <c r="L26" s="21"/>
      <c r="M26" s="10" t="s">
        <v>45</v>
      </c>
      <c r="N26" s="8">
        <f t="shared" ref="N26:S29" si="20">N31+N41+N46+N51+N56+N36+N61+N66+N71+N76</f>
        <v>809044.6</v>
      </c>
      <c r="O26" s="8">
        <f t="shared" si="20"/>
        <v>829768</v>
      </c>
      <c r="P26" s="8">
        <f t="shared" si="20"/>
        <v>920000</v>
      </c>
      <c r="Q26" s="8">
        <f t="shared" si="20"/>
        <v>920000</v>
      </c>
      <c r="R26" s="8">
        <f t="shared" si="20"/>
        <v>920000</v>
      </c>
      <c r="S26" s="8">
        <f t="shared" si="20"/>
        <v>920000</v>
      </c>
    </row>
    <row r="27" spans="1:19" ht="15.75" x14ac:dyDescent="0.25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6"/>
      <c r="L27" s="21"/>
      <c r="M27" s="10" t="s">
        <v>46</v>
      </c>
      <c r="N27" s="8">
        <f t="shared" si="20"/>
        <v>0</v>
      </c>
      <c r="O27" s="8">
        <f t="shared" si="20"/>
        <v>0</v>
      </c>
      <c r="P27" s="8">
        <f t="shared" si="20"/>
        <v>0</v>
      </c>
      <c r="Q27" s="8">
        <f t="shared" si="20"/>
        <v>0</v>
      </c>
      <c r="R27" s="8">
        <f t="shared" si="20"/>
        <v>0</v>
      </c>
      <c r="S27" s="8">
        <f t="shared" si="20"/>
        <v>0</v>
      </c>
    </row>
    <row r="28" spans="1:19" ht="15.75" x14ac:dyDescent="0.25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6"/>
      <c r="L28" s="21"/>
      <c r="M28" s="10" t="s">
        <v>47</v>
      </c>
      <c r="N28" s="8">
        <f t="shared" si="20"/>
        <v>0</v>
      </c>
      <c r="O28" s="8">
        <f t="shared" si="20"/>
        <v>0</v>
      </c>
      <c r="P28" s="8">
        <f t="shared" si="20"/>
        <v>0</v>
      </c>
      <c r="Q28" s="8">
        <f t="shared" si="20"/>
        <v>0</v>
      </c>
      <c r="R28" s="8">
        <f t="shared" si="20"/>
        <v>0</v>
      </c>
      <c r="S28" s="8">
        <f t="shared" si="20"/>
        <v>0</v>
      </c>
    </row>
    <row r="29" spans="1:19" ht="36" customHeight="1" x14ac:dyDescent="0.2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9"/>
      <c r="L29" s="21"/>
      <c r="M29" s="10" t="s">
        <v>48</v>
      </c>
      <c r="N29" s="8">
        <f t="shared" si="20"/>
        <v>0</v>
      </c>
      <c r="O29" s="8">
        <f t="shared" si="20"/>
        <v>0</v>
      </c>
      <c r="P29" s="8">
        <f t="shared" si="20"/>
        <v>0</v>
      </c>
      <c r="Q29" s="8">
        <f t="shared" si="20"/>
        <v>0</v>
      </c>
      <c r="R29" s="8">
        <f t="shared" si="20"/>
        <v>0</v>
      </c>
      <c r="S29" s="8">
        <f t="shared" si="20"/>
        <v>0</v>
      </c>
    </row>
    <row r="30" spans="1:19" ht="15.75" customHeight="1" x14ac:dyDescent="0.25">
      <c r="A30" s="40" t="s">
        <v>26</v>
      </c>
      <c r="B30" s="25">
        <v>2015</v>
      </c>
      <c r="C30" s="25">
        <v>2019</v>
      </c>
      <c r="D30" s="25" t="s">
        <v>8</v>
      </c>
      <c r="E30" s="25" t="s">
        <v>13</v>
      </c>
      <c r="F30" s="25" t="s">
        <v>56</v>
      </c>
      <c r="G30" s="25" t="s">
        <v>6</v>
      </c>
      <c r="H30" s="28">
        <v>629482.28</v>
      </c>
      <c r="I30" s="28">
        <v>629482.28</v>
      </c>
      <c r="J30" s="29">
        <v>0</v>
      </c>
      <c r="K30" s="29" t="s">
        <v>63</v>
      </c>
      <c r="L30" s="20" t="s">
        <v>65</v>
      </c>
      <c r="M30" s="11" t="s">
        <v>5</v>
      </c>
      <c r="N30" s="9">
        <f t="shared" ref="N30:S30" si="21">SUM(N31:N34)</f>
        <v>300000</v>
      </c>
      <c r="O30" s="9">
        <f t="shared" si="21"/>
        <v>0</v>
      </c>
      <c r="P30" s="9">
        <f t="shared" si="21"/>
        <v>0</v>
      </c>
      <c r="Q30" s="9">
        <f t="shared" si="21"/>
        <v>0</v>
      </c>
      <c r="R30" s="9">
        <f t="shared" si="21"/>
        <v>0</v>
      </c>
      <c r="S30" s="9">
        <f t="shared" si="21"/>
        <v>0</v>
      </c>
    </row>
    <row r="31" spans="1:19" ht="15.75" x14ac:dyDescent="0.25">
      <c r="A31" s="40"/>
      <c r="B31" s="26"/>
      <c r="C31" s="26"/>
      <c r="D31" s="26"/>
      <c r="E31" s="26"/>
      <c r="F31" s="26"/>
      <c r="G31" s="26"/>
      <c r="H31" s="26"/>
      <c r="I31" s="26"/>
      <c r="J31" s="26"/>
      <c r="K31" s="49"/>
      <c r="L31" s="20"/>
      <c r="M31" s="11" t="s">
        <v>45</v>
      </c>
      <c r="N31" s="9">
        <v>300000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</row>
    <row r="32" spans="1:19" ht="15.75" x14ac:dyDescent="0.25">
      <c r="A32" s="40"/>
      <c r="B32" s="26"/>
      <c r="C32" s="26"/>
      <c r="D32" s="26"/>
      <c r="E32" s="26"/>
      <c r="F32" s="26"/>
      <c r="G32" s="26"/>
      <c r="H32" s="26"/>
      <c r="I32" s="26"/>
      <c r="J32" s="26"/>
      <c r="K32" s="49"/>
      <c r="L32" s="20"/>
      <c r="M32" s="11" t="s">
        <v>49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</row>
    <row r="33" spans="1:19" ht="15.75" x14ac:dyDescent="0.25">
      <c r="A33" s="40"/>
      <c r="B33" s="26"/>
      <c r="C33" s="26"/>
      <c r="D33" s="26"/>
      <c r="E33" s="26"/>
      <c r="F33" s="26"/>
      <c r="G33" s="26"/>
      <c r="H33" s="26"/>
      <c r="I33" s="26"/>
      <c r="J33" s="26"/>
      <c r="K33" s="49"/>
      <c r="L33" s="20"/>
      <c r="M33" s="11" t="s">
        <v>47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</row>
    <row r="34" spans="1:19" ht="38.25" customHeight="1" x14ac:dyDescent="0.25">
      <c r="A34" s="40"/>
      <c r="B34" s="27"/>
      <c r="C34" s="27"/>
      <c r="D34" s="27"/>
      <c r="E34" s="27"/>
      <c r="F34" s="27"/>
      <c r="G34" s="27"/>
      <c r="H34" s="27"/>
      <c r="I34" s="27"/>
      <c r="J34" s="27"/>
      <c r="K34" s="50"/>
      <c r="L34" s="20"/>
      <c r="M34" s="11" t="s">
        <v>48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</row>
    <row r="35" spans="1:19" s="1" customFormat="1" ht="15.75" customHeight="1" x14ac:dyDescent="0.25">
      <c r="A35" s="40" t="s">
        <v>30</v>
      </c>
      <c r="B35" s="25">
        <v>2015</v>
      </c>
      <c r="C35" s="25">
        <v>2019</v>
      </c>
      <c r="D35" s="25" t="s">
        <v>31</v>
      </c>
      <c r="E35" s="25" t="s">
        <v>32</v>
      </c>
      <c r="F35" s="25" t="s">
        <v>56</v>
      </c>
      <c r="G35" s="25" t="s">
        <v>6</v>
      </c>
      <c r="H35" s="28">
        <v>900669.14</v>
      </c>
      <c r="I35" s="28">
        <v>900669.14</v>
      </c>
      <c r="J35" s="29">
        <v>0</v>
      </c>
      <c r="K35" s="29" t="s">
        <v>63</v>
      </c>
      <c r="L35" s="20" t="s">
        <v>65</v>
      </c>
      <c r="M35" s="11" t="s">
        <v>5</v>
      </c>
      <c r="N35" s="9">
        <f t="shared" ref="N35:S35" si="22">SUM(N36:N39)</f>
        <v>100000</v>
      </c>
      <c r="O35" s="9">
        <f t="shared" si="22"/>
        <v>0</v>
      </c>
      <c r="P35" s="9">
        <f t="shared" si="22"/>
        <v>0</v>
      </c>
      <c r="Q35" s="9">
        <f t="shared" si="22"/>
        <v>0</v>
      </c>
      <c r="R35" s="9">
        <f t="shared" si="22"/>
        <v>0</v>
      </c>
      <c r="S35" s="9">
        <f t="shared" si="22"/>
        <v>0</v>
      </c>
    </row>
    <row r="36" spans="1:19" s="1" customFormat="1" ht="15.75" x14ac:dyDescent="0.25">
      <c r="A36" s="40"/>
      <c r="B36" s="26"/>
      <c r="C36" s="26"/>
      <c r="D36" s="26"/>
      <c r="E36" s="26"/>
      <c r="F36" s="26"/>
      <c r="G36" s="26"/>
      <c r="H36" s="26"/>
      <c r="I36" s="26"/>
      <c r="J36" s="26"/>
      <c r="K36" s="49"/>
      <c r="L36" s="20"/>
      <c r="M36" s="11" t="s">
        <v>45</v>
      </c>
      <c r="N36" s="9">
        <v>100000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</row>
    <row r="37" spans="1:19" s="1" customFormat="1" ht="15.75" x14ac:dyDescent="0.25">
      <c r="A37" s="40"/>
      <c r="B37" s="26"/>
      <c r="C37" s="26"/>
      <c r="D37" s="26"/>
      <c r="E37" s="26"/>
      <c r="F37" s="26"/>
      <c r="G37" s="26"/>
      <c r="H37" s="26"/>
      <c r="I37" s="26"/>
      <c r="J37" s="26"/>
      <c r="K37" s="49"/>
      <c r="L37" s="20"/>
      <c r="M37" s="11" t="s">
        <v>49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</row>
    <row r="38" spans="1:19" s="1" customFormat="1" ht="15.75" x14ac:dyDescent="0.25">
      <c r="A38" s="40"/>
      <c r="B38" s="26"/>
      <c r="C38" s="26"/>
      <c r="D38" s="26"/>
      <c r="E38" s="26"/>
      <c r="F38" s="26"/>
      <c r="G38" s="26"/>
      <c r="H38" s="26"/>
      <c r="I38" s="26"/>
      <c r="J38" s="26"/>
      <c r="K38" s="49"/>
      <c r="L38" s="20"/>
      <c r="M38" s="11" t="s">
        <v>47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</row>
    <row r="39" spans="1:19" s="1" customFormat="1" ht="31.5" customHeight="1" x14ac:dyDescent="0.25">
      <c r="A39" s="40"/>
      <c r="B39" s="27"/>
      <c r="C39" s="27"/>
      <c r="D39" s="27"/>
      <c r="E39" s="27"/>
      <c r="F39" s="27"/>
      <c r="G39" s="27"/>
      <c r="H39" s="27"/>
      <c r="I39" s="27"/>
      <c r="J39" s="27"/>
      <c r="K39" s="50"/>
      <c r="L39" s="20"/>
      <c r="M39" s="11" t="s">
        <v>48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</row>
    <row r="40" spans="1:19" ht="15.75" customHeight="1" x14ac:dyDescent="0.25">
      <c r="A40" s="40" t="s">
        <v>11</v>
      </c>
      <c r="B40" s="25" t="s">
        <v>7</v>
      </c>
      <c r="C40" s="25" t="s">
        <v>7</v>
      </c>
      <c r="D40" s="20" t="s">
        <v>7</v>
      </c>
      <c r="E40" s="41" t="s">
        <v>7</v>
      </c>
      <c r="F40" s="20" t="s">
        <v>12</v>
      </c>
      <c r="G40" s="25" t="s">
        <v>6</v>
      </c>
      <c r="H40" s="20" t="s">
        <v>7</v>
      </c>
      <c r="I40" s="20" t="s">
        <v>7</v>
      </c>
      <c r="J40" s="29">
        <v>0</v>
      </c>
      <c r="K40" s="29" t="s">
        <v>7</v>
      </c>
      <c r="L40" s="20" t="s">
        <v>65</v>
      </c>
      <c r="M40" s="11" t="s">
        <v>5</v>
      </c>
      <c r="N40" s="9">
        <f t="shared" ref="N40:S40" si="23">SUM(N41:N44)</f>
        <v>68636.7</v>
      </c>
      <c r="O40" s="9">
        <f t="shared" si="23"/>
        <v>29000</v>
      </c>
      <c r="P40" s="9">
        <f t="shared" si="23"/>
        <v>20000</v>
      </c>
      <c r="Q40" s="9">
        <f t="shared" si="23"/>
        <v>0</v>
      </c>
      <c r="R40" s="9">
        <f t="shared" si="23"/>
        <v>0</v>
      </c>
      <c r="S40" s="9">
        <f t="shared" si="23"/>
        <v>0</v>
      </c>
    </row>
    <row r="41" spans="1:19" ht="15.75" x14ac:dyDescent="0.25">
      <c r="A41" s="40"/>
      <c r="B41" s="26"/>
      <c r="C41" s="30"/>
      <c r="D41" s="39"/>
      <c r="E41" s="42"/>
      <c r="F41" s="20"/>
      <c r="G41" s="26"/>
      <c r="H41" s="39"/>
      <c r="I41" s="39"/>
      <c r="J41" s="26"/>
      <c r="K41" s="49"/>
      <c r="L41" s="20"/>
      <c r="M41" s="11" t="s">
        <v>45</v>
      </c>
      <c r="N41" s="9">
        <f>47636.7+21000</f>
        <v>68636.7</v>
      </c>
      <c r="O41" s="9">
        <f>25000+4000</f>
        <v>29000</v>
      </c>
      <c r="P41" s="9">
        <v>20000</v>
      </c>
      <c r="Q41" s="9">
        <v>0</v>
      </c>
      <c r="R41" s="9">
        <v>0</v>
      </c>
      <c r="S41" s="9">
        <v>0</v>
      </c>
    </row>
    <row r="42" spans="1:19" ht="15.75" x14ac:dyDescent="0.25">
      <c r="A42" s="40"/>
      <c r="B42" s="26"/>
      <c r="C42" s="30"/>
      <c r="D42" s="39"/>
      <c r="E42" s="42"/>
      <c r="F42" s="20"/>
      <c r="G42" s="26"/>
      <c r="H42" s="39"/>
      <c r="I42" s="39"/>
      <c r="J42" s="26"/>
      <c r="K42" s="49"/>
      <c r="L42" s="20"/>
      <c r="M42" s="11" t="s">
        <v>49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</row>
    <row r="43" spans="1:19" ht="15.75" x14ac:dyDescent="0.25">
      <c r="A43" s="40"/>
      <c r="B43" s="26"/>
      <c r="C43" s="30"/>
      <c r="D43" s="39"/>
      <c r="E43" s="42"/>
      <c r="F43" s="20"/>
      <c r="G43" s="26"/>
      <c r="H43" s="39"/>
      <c r="I43" s="39"/>
      <c r="J43" s="26"/>
      <c r="K43" s="49"/>
      <c r="L43" s="20"/>
      <c r="M43" s="11" t="s">
        <v>47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</row>
    <row r="44" spans="1:19" ht="37.5" customHeight="1" x14ac:dyDescent="0.25">
      <c r="A44" s="40"/>
      <c r="B44" s="27"/>
      <c r="C44" s="31"/>
      <c r="D44" s="39"/>
      <c r="E44" s="43"/>
      <c r="F44" s="20"/>
      <c r="G44" s="27"/>
      <c r="H44" s="39"/>
      <c r="I44" s="39"/>
      <c r="J44" s="27"/>
      <c r="K44" s="50"/>
      <c r="L44" s="20"/>
      <c r="M44" s="11" t="s">
        <v>48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</row>
    <row r="45" spans="1:19" s="1" customFormat="1" ht="15.75" customHeight="1" x14ac:dyDescent="0.25">
      <c r="A45" s="22" t="s">
        <v>51</v>
      </c>
      <c r="B45" s="25">
        <v>2017</v>
      </c>
      <c r="C45" s="25" t="s">
        <v>7</v>
      </c>
      <c r="D45" s="25" t="s">
        <v>7</v>
      </c>
      <c r="E45" s="25" t="s">
        <v>7</v>
      </c>
      <c r="F45" s="25" t="s">
        <v>14</v>
      </c>
      <c r="G45" s="25" t="s">
        <v>6</v>
      </c>
      <c r="H45" s="25" t="s">
        <v>7</v>
      </c>
      <c r="I45" s="25" t="s">
        <v>7</v>
      </c>
      <c r="J45" s="29">
        <v>0</v>
      </c>
      <c r="K45" s="29" t="s">
        <v>60</v>
      </c>
      <c r="L45" s="20" t="s">
        <v>65</v>
      </c>
      <c r="M45" s="11" t="s">
        <v>5</v>
      </c>
      <c r="N45" s="9">
        <f t="shared" ref="N45:S45" si="24">SUM(N46:N49)</f>
        <v>197131.3</v>
      </c>
      <c r="O45" s="9">
        <f t="shared" si="24"/>
        <v>138790</v>
      </c>
      <c r="P45" s="9">
        <f t="shared" si="24"/>
        <v>0</v>
      </c>
      <c r="Q45" s="9">
        <f t="shared" si="24"/>
        <v>0</v>
      </c>
      <c r="R45" s="9">
        <f t="shared" si="24"/>
        <v>0</v>
      </c>
      <c r="S45" s="9">
        <f t="shared" si="24"/>
        <v>0</v>
      </c>
    </row>
    <row r="46" spans="1:19" s="1" customFormat="1" ht="15.75" x14ac:dyDescent="0.25">
      <c r="A46" s="23"/>
      <c r="B46" s="26"/>
      <c r="C46" s="30"/>
      <c r="D46" s="30"/>
      <c r="E46" s="30"/>
      <c r="F46" s="26"/>
      <c r="G46" s="30"/>
      <c r="H46" s="30"/>
      <c r="I46" s="30"/>
      <c r="J46" s="30"/>
      <c r="K46" s="49"/>
      <c r="L46" s="20"/>
      <c r="M46" s="11" t="s">
        <v>45</v>
      </c>
      <c r="N46" s="9">
        <v>197131.3</v>
      </c>
      <c r="O46" s="9">
        <v>138790</v>
      </c>
      <c r="P46" s="9">
        <v>0</v>
      </c>
      <c r="Q46" s="9">
        <v>0</v>
      </c>
      <c r="R46" s="9">
        <v>0</v>
      </c>
      <c r="S46" s="9">
        <v>0</v>
      </c>
    </row>
    <row r="47" spans="1:19" s="1" customFormat="1" ht="15.75" x14ac:dyDescent="0.25">
      <c r="A47" s="23"/>
      <c r="B47" s="26"/>
      <c r="C47" s="30"/>
      <c r="D47" s="30"/>
      <c r="E47" s="30"/>
      <c r="F47" s="26"/>
      <c r="G47" s="30"/>
      <c r="H47" s="30"/>
      <c r="I47" s="30"/>
      <c r="J47" s="30"/>
      <c r="K47" s="49"/>
      <c r="L47" s="20"/>
      <c r="M47" s="11" t="s">
        <v>49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</row>
    <row r="48" spans="1:19" s="1" customFormat="1" ht="15.75" x14ac:dyDescent="0.25">
      <c r="A48" s="23"/>
      <c r="B48" s="26"/>
      <c r="C48" s="30"/>
      <c r="D48" s="30"/>
      <c r="E48" s="30"/>
      <c r="F48" s="26"/>
      <c r="G48" s="30"/>
      <c r="H48" s="30"/>
      <c r="I48" s="30"/>
      <c r="J48" s="30"/>
      <c r="K48" s="49"/>
      <c r="L48" s="20"/>
      <c r="M48" s="11" t="s">
        <v>47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</row>
    <row r="49" spans="1:19" s="1" customFormat="1" ht="36" customHeight="1" x14ac:dyDescent="0.25">
      <c r="A49" s="24"/>
      <c r="B49" s="27"/>
      <c r="C49" s="31"/>
      <c r="D49" s="31"/>
      <c r="E49" s="31"/>
      <c r="F49" s="27"/>
      <c r="G49" s="31"/>
      <c r="H49" s="31"/>
      <c r="I49" s="31"/>
      <c r="J49" s="31"/>
      <c r="K49" s="50"/>
      <c r="L49" s="20"/>
      <c r="M49" s="11" t="s">
        <v>48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</row>
    <row r="50" spans="1:19" s="1" customFormat="1" ht="15.75" customHeight="1" x14ac:dyDescent="0.25">
      <c r="A50" s="22" t="s">
        <v>54</v>
      </c>
      <c r="B50" s="25">
        <v>2017</v>
      </c>
      <c r="C50" s="25" t="s">
        <v>7</v>
      </c>
      <c r="D50" s="25" t="s">
        <v>7</v>
      </c>
      <c r="E50" s="25" t="s">
        <v>7</v>
      </c>
      <c r="F50" s="25" t="s">
        <v>14</v>
      </c>
      <c r="G50" s="25" t="s">
        <v>6</v>
      </c>
      <c r="H50" s="25" t="s">
        <v>7</v>
      </c>
      <c r="I50" s="25" t="s">
        <v>7</v>
      </c>
      <c r="J50" s="29">
        <v>0</v>
      </c>
      <c r="K50" s="29" t="s">
        <v>61</v>
      </c>
      <c r="L50" s="20" t="s">
        <v>65</v>
      </c>
      <c r="M50" s="11" t="s">
        <v>5</v>
      </c>
      <c r="N50" s="9">
        <f t="shared" ref="N50:S50" si="25">SUM(N51:N54)</f>
        <v>26000</v>
      </c>
      <c r="O50" s="9">
        <f t="shared" si="25"/>
        <v>104000</v>
      </c>
      <c r="P50" s="9">
        <f t="shared" si="25"/>
        <v>0</v>
      </c>
      <c r="Q50" s="9">
        <f t="shared" si="25"/>
        <v>0</v>
      </c>
      <c r="R50" s="9">
        <f t="shared" si="25"/>
        <v>0</v>
      </c>
      <c r="S50" s="9">
        <f t="shared" si="25"/>
        <v>0</v>
      </c>
    </row>
    <row r="51" spans="1:19" s="1" customFormat="1" ht="15.75" x14ac:dyDescent="0.25">
      <c r="A51" s="23"/>
      <c r="B51" s="26"/>
      <c r="C51" s="30"/>
      <c r="D51" s="30"/>
      <c r="E51" s="30"/>
      <c r="F51" s="26"/>
      <c r="G51" s="30"/>
      <c r="H51" s="30"/>
      <c r="I51" s="30"/>
      <c r="J51" s="30"/>
      <c r="K51" s="49"/>
      <c r="L51" s="20"/>
      <c r="M51" s="11" t="s">
        <v>45</v>
      </c>
      <c r="N51" s="9">
        <f>30000-4000</f>
        <v>26000</v>
      </c>
      <c r="O51" s="9">
        <f>100000+4000</f>
        <v>104000</v>
      </c>
      <c r="P51" s="9">
        <v>0</v>
      </c>
      <c r="Q51" s="9">
        <v>0</v>
      </c>
      <c r="R51" s="9">
        <v>0</v>
      </c>
      <c r="S51" s="9">
        <v>0</v>
      </c>
    </row>
    <row r="52" spans="1:19" s="1" customFormat="1" ht="15.75" x14ac:dyDescent="0.25">
      <c r="A52" s="23"/>
      <c r="B52" s="26"/>
      <c r="C52" s="30"/>
      <c r="D52" s="30"/>
      <c r="E52" s="30"/>
      <c r="F52" s="26"/>
      <c r="G52" s="30"/>
      <c r="H52" s="30"/>
      <c r="I52" s="30"/>
      <c r="J52" s="30"/>
      <c r="K52" s="49"/>
      <c r="L52" s="20"/>
      <c r="M52" s="11" t="s">
        <v>49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</row>
    <row r="53" spans="1:19" s="1" customFormat="1" ht="15.75" x14ac:dyDescent="0.25">
      <c r="A53" s="23"/>
      <c r="B53" s="26"/>
      <c r="C53" s="30"/>
      <c r="D53" s="30"/>
      <c r="E53" s="30"/>
      <c r="F53" s="26"/>
      <c r="G53" s="30"/>
      <c r="H53" s="30"/>
      <c r="I53" s="30"/>
      <c r="J53" s="30"/>
      <c r="K53" s="49"/>
      <c r="L53" s="20"/>
      <c r="M53" s="11" t="s">
        <v>47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</row>
    <row r="54" spans="1:19" s="1" customFormat="1" ht="33.75" customHeight="1" x14ac:dyDescent="0.25">
      <c r="A54" s="24"/>
      <c r="B54" s="27"/>
      <c r="C54" s="31"/>
      <c r="D54" s="31"/>
      <c r="E54" s="31"/>
      <c r="F54" s="27"/>
      <c r="G54" s="31"/>
      <c r="H54" s="31"/>
      <c r="I54" s="31"/>
      <c r="J54" s="31"/>
      <c r="K54" s="50"/>
      <c r="L54" s="20"/>
      <c r="M54" s="11" t="s">
        <v>48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</row>
    <row r="55" spans="1:19" s="1" customFormat="1" ht="15.75" customHeight="1" x14ac:dyDescent="0.25">
      <c r="A55" s="22" t="s">
        <v>67</v>
      </c>
      <c r="B55" s="25">
        <v>2018</v>
      </c>
      <c r="C55" s="25" t="s">
        <v>7</v>
      </c>
      <c r="D55" s="25" t="s">
        <v>7</v>
      </c>
      <c r="E55" s="25" t="s">
        <v>7</v>
      </c>
      <c r="F55" s="25" t="s">
        <v>14</v>
      </c>
      <c r="G55" s="25" t="s">
        <v>6</v>
      </c>
      <c r="H55" s="25" t="s">
        <v>7</v>
      </c>
      <c r="I55" s="25" t="s">
        <v>7</v>
      </c>
      <c r="J55" s="29">
        <v>0</v>
      </c>
      <c r="K55" s="29" t="s">
        <v>62</v>
      </c>
      <c r="L55" s="20" t="s">
        <v>65</v>
      </c>
      <c r="M55" s="11" t="s">
        <v>5</v>
      </c>
      <c r="N55" s="9">
        <f t="shared" ref="N55:S55" si="26">SUM(N56:N59)</f>
        <v>35000</v>
      </c>
      <c r="O55" s="9">
        <f t="shared" si="26"/>
        <v>0</v>
      </c>
      <c r="P55" s="9">
        <f t="shared" si="26"/>
        <v>0</v>
      </c>
      <c r="Q55" s="9">
        <f t="shared" si="26"/>
        <v>0</v>
      </c>
      <c r="R55" s="9">
        <f t="shared" si="26"/>
        <v>0</v>
      </c>
      <c r="S55" s="9">
        <f t="shared" si="26"/>
        <v>0</v>
      </c>
    </row>
    <row r="56" spans="1:19" s="1" customFormat="1" ht="15.75" x14ac:dyDescent="0.25">
      <c r="A56" s="23"/>
      <c r="B56" s="26"/>
      <c r="C56" s="30"/>
      <c r="D56" s="30"/>
      <c r="E56" s="30"/>
      <c r="F56" s="26"/>
      <c r="G56" s="30"/>
      <c r="H56" s="30"/>
      <c r="I56" s="30"/>
      <c r="J56" s="30"/>
      <c r="K56" s="49"/>
      <c r="L56" s="20"/>
      <c r="M56" s="11" t="s">
        <v>45</v>
      </c>
      <c r="N56" s="9">
        <v>35000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</row>
    <row r="57" spans="1:19" s="1" customFormat="1" ht="15.75" x14ac:dyDescent="0.25">
      <c r="A57" s="23"/>
      <c r="B57" s="26"/>
      <c r="C57" s="30"/>
      <c r="D57" s="30"/>
      <c r="E57" s="30"/>
      <c r="F57" s="26"/>
      <c r="G57" s="30"/>
      <c r="H57" s="30"/>
      <c r="I57" s="30"/>
      <c r="J57" s="30"/>
      <c r="K57" s="49"/>
      <c r="L57" s="20"/>
      <c r="M57" s="11" t="s">
        <v>49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</row>
    <row r="58" spans="1:19" s="1" customFormat="1" ht="15.75" x14ac:dyDescent="0.25">
      <c r="A58" s="23"/>
      <c r="B58" s="26"/>
      <c r="C58" s="30"/>
      <c r="D58" s="30"/>
      <c r="E58" s="30"/>
      <c r="F58" s="26"/>
      <c r="G58" s="30"/>
      <c r="H58" s="30"/>
      <c r="I58" s="30"/>
      <c r="J58" s="30"/>
      <c r="K58" s="49"/>
      <c r="L58" s="20"/>
      <c r="M58" s="11" t="s">
        <v>47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</row>
    <row r="59" spans="1:19" s="1" customFormat="1" ht="36" customHeight="1" x14ac:dyDescent="0.25">
      <c r="A59" s="24"/>
      <c r="B59" s="27"/>
      <c r="C59" s="31"/>
      <c r="D59" s="31"/>
      <c r="E59" s="31"/>
      <c r="F59" s="27"/>
      <c r="G59" s="31"/>
      <c r="H59" s="31"/>
      <c r="I59" s="31"/>
      <c r="J59" s="31"/>
      <c r="K59" s="50"/>
      <c r="L59" s="20"/>
      <c r="M59" s="11" t="s">
        <v>48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</row>
    <row r="60" spans="1:19" s="1" customFormat="1" ht="15.75" customHeight="1" x14ac:dyDescent="0.25">
      <c r="A60" s="22" t="s">
        <v>68</v>
      </c>
      <c r="B60" s="25">
        <v>2017</v>
      </c>
      <c r="C60" s="25" t="s">
        <v>7</v>
      </c>
      <c r="D60" s="25" t="s">
        <v>7</v>
      </c>
      <c r="E60" s="25" t="s">
        <v>7</v>
      </c>
      <c r="F60" s="25" t="s">
        <v>14</v>
      </c>
      <c r="G60" s="25" t="s">
        <v>6</v>
      </c>
      <c r="H60" s="25" t="s">
        <v>7</v>
      </c>
      <c r="I60" s="25" t="s">
        <v>7</v>
      </c>
      <c r="J60" s="29">
        <v>0</v>
      </c>
      <c r="K60" s="29" t="s">
        <v>59</v>
      </c>
      <c r="L60" s="20" t="s">
        <v>65</v>
      </c>
      <c r="M60" s="11" t="s">
        <v>5</v>
      </c>
      <c r="N60" s="9">
        <f t="shared" ref="N60:S60" si="27">SUM(N61:N64)</f>
        <v>3253</v>
      </c>
      <c r="O60" s="9">
        <f t="shared" si="27"/>
        <v>0</v>
      </c>
      <c r="P60" s="9">
        <f t="shared" si="27"/>
        <v>0</v>
      </c>
      <c r="Q60" s="9">
        <f t="shared" si="27"/>
        <v>0</v>
      </c>
      <c r="R60" s="9">
        <f t="shared" si="27"/>
        <v>0</v>
      </c>
      <c r="S60" s="9">
        <f t="shared" si="27"/>
        <v>0</v>
      </c>
    </row>
    <row r="61" spans="1:19" s="1" customFormat="1" ht="15.75" x14ac:dyDescent="0.25">
      <c r="A61" s="23"/>
      <c r="B61" s="26"/>
      <c r="C61" s="30"/>
      <c r="D61" s="30"/>
      <c r="E61" s="30"/>
      <c r="F61" s="26"/>
      <c r="G61" s="30"/>
      <c r="H61" s="30"/>
      <c r="I61" s="30"/>
      <c r="J61" s="30"/>
      <c r="K61" s="49"/>
      <c r="L61" s="20"/>
      <c r="M61" s="11" t="s">
        <v>45</v>
      </c>
      <c r="N61" s="9">
        <v>3253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</row>
    <row r="62" spans="1:19" s="1" customFormat="1" ht="15.75" x14ac:dyDescent="0.25">
      <c r="A62" s="23"/>
      <c r="B62" s="26"/>
      <c r="C62" s="30"/>
      <c r="D62" s="30"/>
      <c r="E62" s="30"/>
      <c r="F62" s="26"/>
      <c r="G62" s="30"/>
      <c r="H62" s="30"/>
      <c r="I62" s="30"/>
      <c r="J62" s="30"/>
      <c r="K62" s="49"/>
      <c r="L62" s="20"/>
      <c r="M62" s="11" t="s">
        <v>49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</row>
    <row r="63" spans="1:19" s="1" customFormat="1" ht="15.75" x14ac:dyDescent="0.25">
      <c r="A63" s="23"/>
      <c r="B63" s="26"/>
      <c r="C63" s="30"/>
      <c r="D63" s="30"/>
      <c r="E63" s="30"/>
      <c r="F63" s="26"/>
      <c r="G63" s="30"/>
      <c r="H63" s="30"/>
      <c r="I63" s="30"/>
      <c r="J63" s="30"/>
      <c r="K63" s="49"/>
      <c r="L63" s="20"/>
      <c r="M63" s="11" t="s">
        <v>47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</row>
    <row r="64" spans="1:19" s="1" customFormat="1" ht="39" customHeight="1" x14ac:dyDescent="0.25">
      <c r="A64" s="24"/>
      <c r="B64" s="27"/>
      <c r="C64" s="31"/>
      <c r="D64" s="31"/>
      <c r="E64" s="31"/>
      <c r="F64" s="27"/>
      <c r="G64" s="31"/>
      <c r="H64" s="31"/>
      <c r="I64" s="31"/>
      <c r="J64" s="31"/>
      <c r="K64" s="50"/>
      <c r="L64" s="20"/>
      <c r="M64" s="11" t="s">
        <v>48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</row>
    <row r="65" spans="1:19" s="1" customFormat="1" ht="15.75" customHeight="1" x14ac:dyDescent="0.25">
      <c r="A65" s="22" t="s">
        <v>50</v>
      </c>
      <c r="B65" s="25">
        <v>2017</v>
      </c>
      <c r="C65" s="25" t="s">
        <v>7</v>
      </c>
      <c r="D65" s="25" t="s">
        <v>7</v>
      </c>
      <c r="E65" s="25" t="s">
        <v>7</v>
      </c>
      <c r="F65" s="25" t="s">
        <v>14</v>
      </c>
      <c r="G65" s="25" t="s">
        <v>6</v>
      </c>
      <c r="H65" s="25" t="s">
        <v>7</v>
      </c>
      <c r="I65" s="25" t="s">
        <v>7</v>
      </c>
      <c r="J65" s="29">
        <v>0</v>
      </c>
      <c r="K65" s="29" t="s">
        <v>63</v>
      </c>
      <c r="L65" s="20" t="s">
        <v>65</v>
      </c>
      <c r="M65" s="11" t="s">
        <v>5</v>
      </c>
      <c r="N65" s="9">
        <f t="shared" ref="N65:S65" si="28">SUM(N66:N69)</f>
        <v>19023.599999999999</v>
      </c>
      <c r="O65" s="9">
        <f t="shared" si="28"/>
        <v>0</v>
      </c>
      <c r="P65" s="9">
        <f t="shared" si="28"/>
        <v>0</v>
      </c>
      <c r="Q65" s="9">
        <f t="shared" si="28"/>
        <v>0</v>
      </c>
      <c r="R65" s="9">
        <f t="shared" si="28"/>
        <v>0</v>
      </c>
      <c r="S65" s="9">
        <f t="shared" si="28"/>
        <v>0</v>
      </c>
    </row>
    <row r="66" spans="1:19" s="1" customFormat="1" ht="15.75" x14ac:dyDescent="0.25">
      <c r="A66" s="23"/>
      <c r="B66" s="26"/>
      <c r="C66" s="30"/>
      <c r="D66" s="30"/>
      <c r="E66" s="30"/>
      <c r="F66" s="26"/>
      <c r="G66" s="30"/>
      <c r="H66" s="30"/>
      <c r="I66" s="30"/>
      <c r="J66" s="30"/>
      <c r="K66" s="49"/>
      <c r="L66" s="20"/>
      <c r="M66" s="11" t="s">
        <v>45</v>
      </c>
      <c r="N66" s="9">
        <v>19023.599999999999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</row>
    <row r="67" spans="1:19" s="1" customFormat="1" ht="15.75" x14ac:dyDescent="0.25">
      <c r="A67" s="23"/>
      <c r="B67" s="26"/>
      <c r="C67" s="30"/>
      <c r="D67" s="30"/>
      <c r="E67" s="30"/>
      <c r="F67" s="26"/>
      <c r="G67" s="30"/>
      <c r="H67" s="30"/>
      <c r="I67" s="30"/>
      <c r="J67" s="30"/>
      <c r="K67" s="49"/>
      <c r="L67" s="20"/>
      <c r="M67" s="11" t="s">
        <v>49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</row>
    <row r="68" spans="1:19" s="1" customFormat="1" ht="15.75" x14ac:dyDescent="0.25">
      <c r="A68" s="23"/>
      <c r="B68" s="26"/>
      <c r="C68" s="30"/>
      <c r="D68" s="30"/>
      <c r="E68" s="30"/>
      <c r="F68" s="26"/>
      <c r="G68" s="30"/>
      <c r="H68" s="30"/>
      <c r="I68" s="30"/>
      <c r="J68" s="30"/>
      <c r="K68" s="49"/>
      <c r="L68" s="20"/>
      <c r="M68" s="11" t="s">
        <v>47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</row>
    <row r="69" spans="1:19" s="1" customFormat="1" ht="35.25" customHeight="1" x14ac:dyDescent="0.25">
      <c r="A69" s="24"/>
      <c r="B69" s="27"/>
      <c r="C69" s="31"/>
      <c r="D69" s="31"/>
      <c r="E69" s="31"/>
      <c r="F69" s="27"/>
      <c r="G69" s="31"/>
      <c r="H69" s="31"/>
      <c r="I69" s="31"/>
      <c r="J69" s="31"/>
      <c r="K69" s="50"/>
      <c r="L69" s="20"/>
      <c r="M69" s="11" t="s">
        <v>48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</row>
    <row r="70" spans="1:19" s="1" customFormat="1" ht="15.75" customHeight="1" x14ac:dyDescent="0.25">
      <c r="A70" s="22" t="s">
        <v>55</v>
      </c>
      <c r="B70" s="25">
        <v>2018</v>
      </c>
      <c r="C70" s="25" t="s">
        <v>7</v>
      </c>
      <c r="D70" s="25" t="s">
        <v>7</v>
      </c>
      <c r="E70" s="25" t="s">
        <v>7</v>
      </c>
      <c r="F70" s="25" t="s">
        <v>33</v>
      </c>
      <c r="G70" s="25" t="s">
        <v>6</v>
      </c>
      <c r="H70" s="25" t="s">
        <v>7</v>
      </c>
      <c r="I70" s="25" t="s">
        <v>7</v>
      </c>
      <c r="J70" s="29">
        <v>0</v>
      </c>
      <c r="K70" s="29" t="s">
        <v>7</v>
      </c>
      <c r="L70" s="20" t="s">
        <v>65</v>
      </c>
      <c r="M70" s="11" t="s">
        <v>5</v>
      </c>
      <c r="N70" s="9">
        <f t="shared" ref="N70:S70" si="29">SUM(N71:N74)</f>
        <v>60000</v>
      </c>
      <c r="O70" s="9">
        <f t="shared" si="29"/>
        <v>100000</v>
      </c>
      <c r="P70" s="9">
        <f t="shared" si="29"/>
        <v>100000</v>
      </c>
      <c r="Q70" s="9">
        <f t="shared" si="29"/>
        <v>0</v>
      </c>
      <c r="R70" s="9">
        <f t="shared" si="29"/>
        <v>0</v>
      </c>
      <c r="S70" s="9">
        <f t="shared" si="29"/>
        <v>0</v>
      </c>
    </row>
    <row r="71" spans="1:19" s="1" customFormat="1" ht="15.75" x14ac:dyDescent="0.25">
      <c r="A71" s="23"/>
      <c r="B71" s="26"/>
      <c r="C71" s="30"/>
      <c r="D71" s="30"/>
      <c r="E71" s="30"/>
      <c r="F71" s="26"/>
      <c r="G71" s="30"/>
      <c r="H71" s="30"/>
      <c r="I71" s="30"/>
      <c r="J71" s="30"/>
      <c r="K71" s="49"/>
      <c r="L71" s="20"/>
      <c r="M71" s="11" t="s">
        <v>45</v>
      </c>
      <c r="N71" s="9">
        <v>60000</v>
      </c>
      <c r="O71" s="9">
        <v>100000</v>
      </c>
      <c r="P71" s="9">
        <v>100000</v>
      </c>
      <c r="Q71" s="9">
        <v>0</v>
      </c>
      <c r="R71" s="9">
        <v>0</v>
      </c>
      <c r="S71" s="9">
        <v>0</v>
      </c>
    </row>
    <row r="72" spans="1:19" s="1" customFormat="1" ht="15.75" x14ac:dyDescent="0.25">
      <c r="A72" s="23"/>
      <c r="B72" s="26"/>
      <c r="C72" s="30"/>
      <c r="D72" s="30"/>
      <c r="E72" s="30"/>
      <c r="F72" s="26"/>
      <c r="G72" s="30"/>
      <c r="H72" s="30"/>
      <c r="I72" s="30"/>
      <c r="J72" s="30"/>
      <c r="K72" s="49"/>
      <c r="L72" s="20"/>
      <c r="M72" s="11" t="s">
        <v>49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</row>
    <row r="73" spans="1:19" s="1" customFormat="1" ht="15.75" x14ac:dyDescent="0.25">
      <c r="A73" s="23"/>
      <c r="B73" s="26"/>
      <c r="C73" s="30"/>
      <c r="D73" s="30"/>
      <c r="E73" s="30"/>
      <c r="F73" s="26"/>
      <c r="G73" s="30"/>
      <c r="H73" s="30"/>
      <c r="I73" s="30"/>
      <c r="J73" s="30"/>
      <c r="K73" s="49"/>
      <c r="L73" s="20"/>
      <c r="M73" s="11" t="s">
        <v>47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</row>
    <row r="74" spans="1:19" s="1" customFormat="1" ht="35.25" customHeight="1" x14ac:dyDescent="0.25">
      <c r="A74" s="24"/>
      <c r="B74" s="27"/>
      <c r="C74" s="31"/>
      <c r="D74" s="31"/>
      <c r="E74" s="31"/>
      <c r="F74" s="27"/>
      <c r="G74" s="31"/>
      <c r="H74" s="31"/>
      <c r="I74" s="31"/>
      <c r="J74" s="31"/>
      <c r="K74" s="50"/>
      <c r="L74" s="20"/>
      <c r="M74" s="11" t="s">
        <v>48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</row>
    <row r="75" spans="1:19" s="1" customFormat="1" ht="15.75" customHeight="1" x14ac:dyDescent="0.25">
      <c r="A75" s="22" t="s">
        <v>35</v>
      </c>
      <c r="B75" s="25" t="s">
        <v>7</v>
      </c>
      <c r="C75" s="25" t="s">
        <v>7</v>
      </c>
      <c r="D75" s="25" t="s">
        <v>7</v>
      </c>
      <c r="E75" s="25" t="s">
        <v>7</v>
      </c>
      <c r="F75" s="25" t="s">
        <v>7</v>
      </c>
      <c r="G75" s="25" t="s">
        <v>7</v>
      </c>
      <c r="H75" s="25" t="s">
        <v>7</v>
      </c>
      <c r="I75" s="25" t="s">
        <v>7</v>
      </c>
      <c r="J75" s="29" t="s">
        <v>7</v>
      </c>
      <c r="K75" s="29" t="s">
        <v>7</v>
      </c>
      <c r="L75" s="20" t="s">
        <v>65</v>
      </c>
      <c r="M75" s="11" t="s">
        <v>5</v>
      </c>
      <c r="N75" s="9">
        <f>SUM(N76:N79)</f>
        <v>0</v>
      </c>
      <c r="O75" s="9">
        <f t="shared" ref="O75:P75" si="30">SUM(O76:O79)</f>
        <v>457978</v>
      </c>
      <c r="P75" s="9">
        <f t="shared" si="30"/>
        <v>800000</v>
      </c>
      <c r="Q75" s="9">
        <f t="shared" ref="Q75:S75" si="31">SUM(Q76:Q79)</f>
        <v>920000</v>
      </c>
      <c r="R75" s="9">
        <f t="shared" si="31"/>
        <v>920000</v>
      </c>
      <c r="S75" s="9">
        <f t="shared" si="31"/>
        <v>920000</v>
      </c>
    </row>
    <row r="76" spans="1:19" s="1" customFormat="1" ht="15.75" x14ac:dyDescent="0.25">
      <c r="A76" s="23"/>
      <c r="B76" s="26"/>
      <c r="C76" s="30"/>
      <c r="D76" s="30"/>
      <c r="E76" s="30"/>
      <c r="F76" s="26"/>
      <c r="G76" s="30"/>
      <c r="H76" s="30"/>
      <c r="I76" s="30"/>
      <c r="J76" s="30"/>
      <c r="K76" s="49"/>
      <c r="L76" s="20"/>
      <c r="M76" s="11" t="s">
        <v>45</v>
      </c>
      <c r="N76" s="9">
        <v>0</v>
      </c>
      <c r="O76" s="9">
        <f>465978-8000</f>
        <v>457978</v>
      </c>
      <c r="P76" s="9">
        <v>800000</v>
      </c>
      <c r="Q76" s="9">
        <v>920000</v>
      </c>
      <c r="R76" s="9">
        <v>920000</v>
      </c>
      <c r="S76" s="9">
        <v>920000</v>
      </c>
    </row>
    <row r="77" spans="1:19" s="1" customFormat="1" ht="15.75" x14ac:dyDescent="0.25">
      <c r="A77" s="23"/>
      <c r="B77" s="26"/>
      <c r="C77" s="30"/>
      <c r="D77" s="30"/>
      <c r="E77" s="30"/>
      <c r="F77" s="26"/>
      <c r="G77" s="30"/>
      <c r="H77" s="30"/>
      <c r="I77" s="30"/>
      <c r="J77" s="30"/>
      <c r="K77" s="49"/>
      <c r="L77" s="20"/>
      <c r="M77" s="11" t="s">
        <v>49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</row>
    <row r="78" spans="1:19" s="1" customFormat="1" ht="15.75" x14ac:dyDescent="0.25">
      <c r="A78" s="23"/>
      <c r="B78" s="26"/>
      <c r="C78" s="30"/>
      <c r="D78" s="30"/>
      <c r="E78" s="30"/>
      <c r="F78" s="26"/>
      <c r="G78" s="30"/>
      <c r="H78" s="30"/>
      <c r="I78" s="30"/>
      <c r="J78" s="30"/>
      <c r="K78" s="49"/>
      <c r="L78" s="20"/>
      <c r="M78" s="11" t="s">
        <v>47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</row>
    <row r="79" spans="1:19" s="1" customFormat="1" ht="48" customHeight="1" x14ac:dyDescent="0.25">
      <c r="A79" s="24"/>
      <c r="B79" s="27"/>
      <c r="C79" s="31"/>
      <c r="D79" s="31"/>
      <c r="E79" s="31"/>
      <c r="F79" s="27"/>
      <c r="G79" s="31"/>
      <c r="H79" s="31"/>
      <c r="I79" s="31"/>
      <c r="J79" s="31"/>
      <c r="K79" s="50"/>
      <c r="L79" s="20"/>
      <c r="M79" s="11" t="s">
        <v>48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</row>
    <row r="80" spans="1:19" s="1" customFormat="1" ht="15.75" customHeight="1" x14ac:dyDescent="0.25">
      <c r="A80" s="51" t="s">
        <v>37</v>
      </c>
      <c r="B80" s="52"/>
      <c r="C80" s="52"/>
      <c r="D80" s="52"/>
      <c r="E80" s="52"/>
      <c r="F80" s="52"/>
      <c r="G80" s="52"/>
      <c r="H80" s="52"/>
      <c r="I80" s="52"/>
      <c r="J80" s="52"/>
      <c r="K80" s="53"/>
      <c r="L80" s="21" t="s">
        <v>65</v>
      </c>
      <c r="M80" s="10" t="s">
        <v>5</v>
      </c>
      <c r="N80" s="8">
        <f t="shared" ref="N80:S80" si="32">SUM(N81:N84)</f>
        <v>800000</v>
      </c>
      <c r="O80" s="8">
        <f t="shared" si="32"/>
        <v>600000</v>
      </c>
      <c r="P80" s="8">
        <f t="shared" si="32"/>
        <v>800000</v>
      </c>
      <c r="Q80" s="8">
        <f t="shared" si="32"/>
        <v>0</v>
      </c>
      <c r="R80" s="8">
        <f t="shared" si="32"/>
        <v>0</v>
      </c>
      <c r="S80" s="8">
        <f t="shared" si="32"/>
        <v>0</v>
      </c>
    </row>
    <row r="81" spans="1:19" s="1" customFormat="1" ht="15.75" x14ac:dyDescent="0.25">
      <c r="A81" s="54"/>
      <c r="B81" s="55"/>
      <c r="C81" s="55"/>
      <c r="D81" s="55"/>
      <c r="E81" s="55"/>
      <c r="F81" s="55"/>
      <c r="G81" s="55"/>
      <c r="H81" s="55"/>
      <c r="I81" s="55"/>
      <c r="J81" s="55"/>
      <c r="K81" s="56"/>
      <c r="L81" s="21"/>
      <c r="M81" s="10" t="s">
        <v>45</v>
      </c>
      <c r="N81" s="8">
        <f t="shared" ref="N81:S81" si="33">N86</f>
        <v>800000</v>
      </c>
      <c r="O81" s="8">
        <f t="shared" si="33"/>
        <v>600000</v>
      </c>
      <c r="P81" s="8">
        <f t="shared" si="33"/>
        <v>800000</v>
      </c>
      <c r="Q81" s="8">
        <f t="shared" si="33"/>
        <v>0</v>
      </c>
      <c r="R81" s="8">
        <f t="shared" si="33"/>
        <v>0</v>
      </c>
      <c r="S81" s="8">
        <f t="shared" si="33"/>
        <v>0</v>
      </c>
    </row>
    <row r="82" spans="1:19" s="1" customFormat="1" ht="15.75" x14ac:dyDescent="0.25">
      <c r="A82" s="54"/>
      <c r="B82" s="55"/>
      <c r="C82" s="55"/>
      <c r="D82" s="55"/>
      <c r="E82" s="55"/>
      <c r="F82" s="55"/>
      <c r="G82" s="55"/>
      <c r="H82" s="55"/>
      <c r="I82" s="55"/>
      <c r="J82" s="55"/>
      <c r="K82" s="56"/>
      <c r="L82" s="21"/>
      <c r="M82" s="10" t="s">
        <v>49</v>
      </c>
      <c r="N82" s="8">
        <f t="shared" ref="N82:O82" si="34">N87</f>
        <v>0</v>
      </c>
      <c r="O82" s="8">
        <f t="shared" si="34"/>
        <v>0</v>
      </c>
      <c r="P82" s="8">
        <f t="shared" ref="P82:Q82" si="35">P87</f>
        <v>0</v>
      </c>
      <c r="Q82" s="8">
        <f t="shared" si="35"/>
        <v>0</v>
      </c>
      <c r="R82" s="8">
        <f t="shared" ref="R82:S82" si="36">R87</f>
        <v>0</v>
      </c>
      <c r="S82" s="8">
        <f t="shared" si="36"/>
        <v>0</v>
      </c>
    </row>
    <row r="83" spans="1:19" s="1" customFormat="1" ht="15.75" x14ac:dyDescent="0.25">
      <c r="A83" s="54"/>
      <c r="B83" s="55"/>
      <c r="C83" s="55"/>
      <c r="D83" s="55"/>
      <c r="E83" s="55"/>
      <c r="F83" s="55"/>
      <c r="G83" s="55"/>
      <c r="H83" s="55"/>
      <c r="I83" s="55"/>
      <c r="J83" s="55"/>
      <c r="K83" s="56"/>
      <c r="L83" s="21"/>
      <c r="M83" s="10" t="s">
        <v>47</v>
      </c>
      <c r="N83" s="8">
        <f t="shared" ref="N83:O83" si="37">N88</f>
        <v>0</v>
      </c>
      <c r="O83" s="8">
        <f t="shared" si="37"/>
        <v>0</v>
      </c>
      <c r="P83" s="8">
        <f t="shared" ref="P83:Q83" si="38">P88</f>
        <v>0</v>
      </c>
      <c r="Q83" s="8">
        <f t="shared" si="38"/>
        <v>0</v>
      </c>
      <c r="R83" s="8">
        <f t="shared" ref="R83:S83" si="39">R88</f>
        <v>0</v>
      </c>
      <c r="S83" s="8">
        <f t="shared" si="39"/>
        <v>0</v>
      </c>
    </row>
    <row r="84" spans="1:19" s="1" customFormat="1" ht="46.5" customHeight="1" x14ac:dyDescent="0.25">
      <c r="A84" s="57"/>
      <c r="B84" s="58"/>
      <c r="C84" s="58"/>
      <c r="D84" s="58"/>
      <c r="E84" s="58"/>
      <c r="F84" s="58"/>
      <c r="G84" s="58"/>
      <c r="H84" s="58"/>
      <c r="I84" s="58"/>
      <c r="J84" s="58"/>
      <c r="K84" s="59"/>
      <c r="L84" s="21"/>
      <c r="M84" s="10" t="s">
        <v>48</v>
      </c>
      <c r="N84" s="8">
        <f t="shared" ref="N84:O84" si="40">N89</f>
        <v>0</v>
      </c>
      <c r="O84" s="8">
        <f t="shared" si="40"/>
        <v>0</v>
      </c>
      <c r="P84" s="8">
        <f t="shared" ref="P84:Q84" si="41">P89</f>
        <v>0</v>
      </c>
      <c r="Q84" s="8">
        <f t="shared" si="41"/>
        <v>0</v>
      </c>
      <c r="R84" s="8">
        <f t="shared" ref="R84:S84" si="42">R89</f>
        <v>0</v>
      </c>
      <c r="S84" s="8">
        <f t="shared" si="42"/>
        <v>0</v>
      </c>
    </row>
    <row r="85" spans="1:19" s="1" customFormat="1" ht="15.75" customHeight="1" x14ac:dyDescent="0.25">
      <c r="A85" s="51" t="s">
        <v>34</v>
      </c>
      <c r="B85" s="52"/>
      <c r="C85" s="52"/>
      <c r="D85" s="52"/>
      <c r="E85" s="52"/>
      <c r="F85" s="52"/>
      <c r="G85" s="52"/>
      <c r="H85" s="52"/>
      <c r="I85" s="52"/>
      <c r="J85" s="52"/>
      <c r="K85" s="53"/>
      <c r="L85" s="21" t="s">
        <v>65</v>
      </c>
      <c r="M85" s="10" t="s">
        <v>5</v>
      </c>
      <c r="N85" s="8">
        <f t="shared" ref="N85:S85" si="43">SUM(N86:N89)</f>
        <v>800000</v>
      </c>
      <c r="O85" s="8">
        <f t="shared" si="43"/>
        <v>600000</v>
      </c>
      <c r="P85" s="8">
        <f t="shared" si="43"/>
        <v>800000</v>
      </c>
      <c r="Q85" s="8">
        <f t="shared" si="43"/>
        <v>0</v>
      </c>
      <c r="R85" s="8">
        <f t="shared" si="43"/>
        <v>0</v>
      </c>
      <c r="S85" s="8">
        <f t="shared" si="43"/>
        <v>0</v>
      </c>
    </row>
    <row r="86" spans="1:19" s="1" customFormat="1" ht="15.75" x14ac:dyDescent="0.25">
      <c r="A86" s="54"/>
      <c r="B86" s="55"/>
      <c r="C86" s="55"/>
      <c r="D86" s="55"/>
      <c r="E86" s="55"/>
      <c r="F86" s="55"/>
      <c r="G86" s="55"/>
      <c r="H86" s="55"/>
      <c r="I86" s="55"/>
      <c r="J86" s="55"/>
      <c r="K86" s="56"/>
      <c r="L86" s="21"/>
      <c r="M86" s="10" t="s">
        <v>45</v>
      </c>
      <c r="N86" s="8">
        <f t="shared" ref="N86:S86" si="44">N91</f>
        <v>800000</v>
      </c>
      <c r="O86" s="8">
        <f t="shared" si="44"/>
        <v>600000</v>
      </c>
      <c r="P86" s="8">
        <f t="shared" si="44"/>
        <v>800000</v>
      </c>
      <c r="Q86" s="8">
        <f t="shared" si="44"/>
        <v>0</v>
      </c>
      <c r="R86" s="8">
        <f t="shared" si="44"/>
        <v>0</v>
      </c>
      <c r="S86" s="8">
        <f t="shared" si="44"/>
        <v>0</v>
      </c>
    </row>
    <row r="87" spans="1:19" s="1" customFormat="1" ht="15.75" x14ac:dyDescent="0.25">
      <c r="A87" s="54"/>
      <c r="B87" s="55"/>
      <c r="C87" s="55"/>
      <c r="D87" s="55"/>
      <c r="E87" s="55"/>
      <c r="F87" s="55"/>
      <c r="G87" s="55"/>
      <c r="H87" s="55"/>
      <c r="I87" s="55"/>
      <c r="J87" s="55"/>
      <c r="K87" s="56"/>
      <c r="L87" s="21"/>
      <c r="M87" s="10" t="s">
        <v>49</v>
      </c>
      <c r="N87" s="8">
        <f t="shared" ref="N87:O87" si="45">N92</f>
        <v>0</v>
      </c>
      <c r="O87" s="8">
        <f t="shared" si="45"/>
        <v>0</v>
      </c>
      <c r="P87" s="8">
        <f t="shared" ref="P87:Q87" si="46">P92</f>
        <v>0</v>
      </c>
      <c r="Q87" s="8">
        <f t="shared" si="46"/>
        <v>0</v>
      </c>
      <c r="R87" s="8">
        <f t="shared" ref="R87:S87" si="47">R92</f>
        <v>0</v>
      </c>
      <c r="S87" s="8">
        <f t="shared" si="47"/>
        <v>0</v>
      </c>
    </row>
    <row r="88" spans="1:19" s="1" customFormat="1" ht="15.75" x14ac:dyDescent="0.25">
      <c r="A88" s="54"/>
      <c r="B88" s="55"/>
      <c r="C88" s="55"/>
      <c r="D88" s="55"/>
      <c r="E88" s="55"/>
      <c r="F88" s="55"/>
      <c r="G88" s="55"/>
      <c r="H88" s="55"/>
      <c r="I88" s="55"/>
      <c r="J88" s="55"/>
      <c r="K88" s="56"/>
      <c r="L88" s="21"/>
      <c r="M88" s="10" t="s">
        <v>47</v>
      </c>
      <c r="N88" s="8">
        <f t="shared" ref="N88:O88" si="48">N93</f>
        <v>0</v>
      </c>
      <c r="O88" s="8">
        <f t="shared" si="48"/>
        <v>0</v>
      </c>
      <c r="P88" s="8">
        <f t="shared" ref="P88:Q88" si="49">P93</f>
        <v>0</v>
      </c>
      <c r="Q88" s="8">
        <f t="shared" si="49"/>
        <v>0</v>
      </c>
      <c r="R88" s="8">
        <f t="shared" ref="R88:S88" si="50">R93</f>
        <v>0</v>
      </c>
      <c r="S88" s="8">
        <f t="shared" si="50"/>
        <v>0</v>
      </c>
    </row>
    <row r="89" spans="1:19" s="1" customFormat="1" ht="36" customHeight="1" x14ac:dyDescent="0.25">
      <c r="A89" s="57"/>
      <c r="B89" s="58"/>
      <c r="C89" s="58"/>
      <c r="D89" s="58"/>
      <c r="E89" s="58"/>
      <c r="F89" s="58"/>
      <c r="G89" s="58"/>
      <c r="H89" s="58"/>
      <c r="I89" s="58"/>
      <c r="J89" s="58"/>
      <c r="K89" s="59"/>
      <c r="L89" s="21"/>
      <c r="M89" s="10" t="s">
        <v>48</v>
      </c>
      <c r="N89" s="8">
        <f t="shared" ref="N89:O89" si="51">N94</f>
        <v>0</v>
      </c>
      <c r="O89" s="8">
        <f t="shared" si="51"/>
        <v>0</v>
      </c>
      <c r="P89" s="8">
        <f t="shared" ref="P89:Q89" si="52">P94</f>
        <v>0</v>
      </c>
      <c r="Q89" s="8">
        <f t="shared" si="52"/>
        <v>0</v>
      </c>
      <c r="R89" s="8">
        <f t="shared" ref="R89:S89" si="53">R94</f>
        <v>0</v>
      </c>
      <c r="S89" s="8">
        <f t="shared" si="53"/>
        <v>0</v>
      </c>
    </row>
    <row r="90" spans="1:19" s="1" customFormat="1" ht="15.75" customHeight="1" x14ac:dyDescent="0.25">
      <c r="A90" s="40" t="s">
        <v>23</v>
      </c>
      <c r="B90" s="20">
        <v>2018</v>
      </c>
      <c r="C90" s="20">
        <v>2021</v>
      </c>
      <c r="D90" s="20" t="s">
        <v>22</v>
      </c>
      <c r="E90" s="20" t="s">
        <v>21</v>
      </c>
      <c r="F90" s="20" t="s">
        <v>56</v>
      </c>
      <c r="G90" s="20" t="s">
        <v>6</v>
      </c>
      <c r="H90" s="47">
        <v>5688747.9000000004</v>
      </c>
      <c r="I90" s="47">
        <v>5594057.0999999996</v>
      </c>
      <c r="J90" s="60">
        <v>0.02</v>
      </c>
      <c r="K90" s="29" t="s">
        <v>63</v>
      </c>
      <c r="L90" s="20" t="s">
        <v>65</v>
      </c>
      <c r="M90" s="11" t="s">
        <v>5</v>
      </c>
      <c r="N90" s="9">
        <f t="shared" ref="N90:S90" si="54">SUM(N91:N94)</f>
        <v>800000</v>
      </c>
      <c r="O90" s="9">
        <f t="shared" si="54"/>
        <v>600000</v>
      </c>
      <c r="P90" s="9">
        <f t="shared" si="54"/>
        <v>800000</v>
      </c>
      <c r="Q90" s="9">
        <f t="shared" si="54"/>
        <v>0</v>
      </c>
      <c r="R90" s="9">
        <f t="shared" si="54"/>
        <v>0</v>
      </c>
      <c r="S90" s="9">
        <f t="shared" si="54"/>
        <v>0</v>
      </c>
    </row>
    <row r="91" spans="1:19" s="1" customFormat="1" ht="15.75" x14ac:dyDescent="0.25">
      <c r="A91" s="40"/>
      <c r="B91" s="39"/>
      <c r="C91" s="39"/>
      <c r="D91" s="39"/>
      <c r="E91" s="39"/>
      <c r="F91" s="39"/>
      <c r="G91" s="39"/>
      <c r="H91" s="48"/>
      <c r="I91" s="48"/>
      <c r="J91" s="39"/>
      <c r="K91" s="49"/>
      <c r="L91" s="20"/>
      <c r="M91" s="11" t="s">
        <v>45</v>
      </c>
      <c r="N91" s="9">
        <f>400000+400000</f>
        <v>800000</v>
      </c>
      <c r="O91" s="9">
        <f>200000+400000</f>
        <v>600000</v>
      </c>
      <c r="P91" s="9">
        <f>800000</f>
        <v>800000</v>
      </c>
      <c r="Q91" s="9">
        <v>0</v>
      </c>
      <c r="R91" s="9">
        <v>0</v>
      </c>
      <c r="S91" s="9">
        <v>0</v>
      </c>
    </row>
    <row r="92" spans="1:19" s="1" customFormat="1" ht="15.75" x14ac:dyDescent="0.25">
      <c r="A92" s="40"/>
      <c r="B92" s="39"/>
      <c r="C92" s="39"/>
      <c r="D92" s="39"/>
      <c r="E92" s="39"/>
      <c r="F92" s="39"/>
      <c r="G92" s="39"/>
      <c r="H92" s="48"/>
      <c r="I92" s="48"/>
      <c r="J92" s="39"/>
      <c r="K92" s="49"/>
      <c r="L92" s="20"/>
      <c r="M92" s="11" t="s">
        <v>49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</row>
    <row r="93" spans="1:19" s="1" customFormat="1" ht="15.75" x14ac:dyDescent="0.25">
      <c r="A93" s="40"/>
      <c r="B93" s="39"/>
      <c r="C93" s="39"/>
      <c r="D93" s="39"/>
      <c r="E93" s="39"/>
      <c r="F93" s="39"/>
      <c r="G93" s="39"/>
      <c r="H93" s="48"/>
      <c r="I93" s="48"/>
      <c r="J93" s="39"/>
      <c r="K93" s="49"/>
      <c r="L93" s="20"/>
      <c r="M93" s="11" t="s">
        <v>47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</row>
    <row r="94" spans="1:19" s="1" customFormat="1" ht="41.25" customHeight="1" x14ac:dyDescent="0.25">
      <c r="A94" s="40"/>
      <c r="B94" s="39"/>
      <c r="C94" s="39"/>
      <c r="D94" s="39"/>
      <c r="E94" s="39"/>
      <c r="F94" s="39"/>
      <c r="G94" s="39"/>
      <c r="H94" s="48"/>
      <c r="I94" s="48"/>
      <c r="J94" s="39"/>
      <c r="K94" s="50"/>
      <c r="L94" s="20"/>
      <c r="M94" s="11" t="s">
        <v>48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</row>
    <row r="96" spans="1:19" ht="15.75" x14ac:dyDescent="0.25">
      <c r="A96" s="45" t="s">
        <v>17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5"/>
      <c r="P96" s="5"/>
      <c r="Q96" s="5"/>
      <c r="R96" s="5"/>
      <c r="S96" s="5"/>
    </row>
    <row r="97" spans="1:20" ht="15.75" x14ac:dyDescent="0.25">
      <c r="A97" s="46" t="s">
        <v>25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5"/>
      <c r="P97" s="5"/>
      <c r="Q97" s="5"/>
      <c r="R97" s="5"/>
      <c r="S97" s="5"/>
      <c r="T97" s="12" t="s">
        <v>41</v>
      </c>
    </row>
    <row r="98" spans="1:20" ht="15.7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</sheetData>
  <mergeCells count="175">
    <mergeCell ref="H70:H74"/>
    <mergeCell ref="I70:I74"/>
    <mergeCell ref="A75:A79"/>
    <mergeCell ref="B75:B79"/>
    <mergeCell ref="E75:E79"/>
    <mergeCell ref="K7:K8"/>
    <mergeCell ref="A25:K29"/>
    <mergeCell ref="K75:K79"/>
    <mergeCell ref="K70:K74"/>
    <mergeCell ref="K65:K69"/>
    <mergeCell ref="K60:K64"/>
    <mergeCell ref="K35:K39"/>
    <mergeCell ref="K55:K59"/>
    <mergeCell ref="K50:K54"/>
    <mergeCell ref="K45:K49"/>
    <mergeCell ref="K40:K44"/>
    <mergeCell ref="K30:K34"/>
    <mergeCell ref="A10:K14"/>
    <mergeCell ref="A15:K19"/>
    <mergeCell ref="K20:K24"/>
    <mergeCell ref="J70:J74"/>
    <mergeCell ref="J35:J39"/>
    <mergeCell ref="A45:A49"/>
    <mergeCell ref="B45:B49"/>
    <mergeCell ref="C75:C79"/>
    <mergeCell ref="D75:D79"/>
    <mergeCell ref="A70:A74"/>
    <mergeCell ref="B70:B74"/>
    <mergeCell ref="C70:C74"/>
    <mergeCell ref="D70:D74"/>
    <mergeCell ref="E70:E74"/>
    <mergeCell ref="F70:F74"/>
    <mergeCell ref="G70:G74"/>
    <mergeCell ref="A60:A64"/>
    <mergeCell ref="B60:B64"/>
    <mergeCell ref="C60:C64"/>
    <mergeCell ref="D60:D64"/>
    <mergeCell ref="E60:E64"/>
    <mergeCell ref="F60:F64"/>
    <mergeCell ref="G60:G64"/>
    <mergeCell ref="H60:H64"/>
    <mergeCell ref="I60:I64"/>
    <mergeCell ref="A65:A69"/>
    <mergeCell ref="B65:B69"/>
    <mergeCell ref="C65:C69"/>
    <mergeCell ref="D65:D69"/>
    <mergeCell ref="E65:E69"/>
    <mergeCell ref="F65:F69"/>
    <mergeCell ref="G65:G69"/>
    <mergeCell ref="H65:H69"/>
    <mergeCell ref="I65:I69"/>
    <mergeCell ref="C45:C49"/>
    <mergeCell ref="D45:D49"/>
    <mergeCell ref="E45:E49"/>
    <mergeCell ref="F45:F49"/>
    <mergeCell ref="G45:G49"/>
    <mergeCell ref="A30:A34"/>
    <mergeCell ref="A96:N96"/>
    <mergeCell ref="A97:N97"/>
    <mergeCell ref="L80:L84"/>
    <mergeCell ref="L85:L89"/>
    <mergeCell ref="A90:A94"/>
    <mergeCell ref="B90:B94"/>
    <mergeCell ref="C90:C94"/>
    <mergeCell ref="D90:D94"/>
    <mergeCell ref="E90:E94"/>
    <mergeCell ref="F90:F94"/>
    <mergeCell ref="G90:G94"/>
    <mergeCell ref="H90:H94"/>
    <mergeCell ref="I90:I94"/>
    <mergeCell ref="K90:K94"/>
    <mergeCell ref="A85:K89"/>
    <mergeCell ref="A80:K84"/>
    <mergeCell ref="J90:J94"/>
    <mergeCell ref="L90:L94"/>
    <mergeCell ref="L50:L54"/>
    <mergeCell ref="A50:A54"/>
    <mergeCell ref="B50:B54"/>
    <mergeCell ref="C50:C54"/>
    <mergeCell ref="D50:D54"/>
    <mergeCell ref="E50:E54"/>
    <mergeCell ref="F50:F54"/>
    <mergeCell ref="G50:G54"/>
    <mergeCell ref="H50:H54"/>
    <mergeCell ref="I50:I54"/>
    <mergeCell ref="A40:A44"/>
    <mergeCell ref="B40:B44"/>
    <mergeCell ref="C40:C44"/>
    <mergeCell ref="D40:D44"/>
    <mergeCell ref="E40:E44"/>
    <mergeCell ref="H7:H8"/>
    <mergeCell ref="L35:L39"/>
    <mergeCell ref="A35:A39"/>
    <mergeCell ref="B35:B39"/>
    <mergeCell ref="C35:C39"/>
    <mergeCell ref="D35:D39"/>
    <mergeCell ref="E35:E39"/>
    <mergeCell ref="F35:F39"/>
    <mergeCell ref="G35:G39"/>
    <mergeCell ref="H35:H39"/>
    <mergeCell ref="I35:I39"/>
    <mergeCell ref="J7:J8"/>
    <mergeCell ref="L7:L8"/>
    <mergeCell ref="E7:E8"/>
    <mergeCell ref="F7:F8"/>
    <mergeCell ref="G7:G8"/>
    <mergeCell ref="L25:L29"/>
    <mergeCell ref="B30:B34"/>
    <mergeCell ref="C30:C34"/>
    <mergeCell ref="J55:J59"/>
    <mergeCell ref="L55:L59"/>
    <mergeCell ref="F75:F79"/>
    <mergeCell ref="G75:G79"/>
    <mergeCell ref="H75:H79"/>
    <mergeCell ref="I75:I79"/>
    <mergeCell ref="J75:J79"/>
    <mergeCell ref="L75:L79"/>
    <mergeCell ref="G40:G44"/>
    <mergeCell ref="H40:H44"/>
    <mergeCell ref="I40:I44"/>
    <mergeCell ref="J40:J44"/>
    <mergeCell ref="L40:L44"/>
    <mergeCell ref="F40:F44"/>
    <mergeCell ref="J45:J49"/>
    <mergeCell ref="L45:L49"/>
    <mergeCell ref="J50:J54"/>
    <mergeCell ref="H45:H49"/>
    <mergeCell ref="I45:I49"/>
    <mergeCell ref="J60:J64"/>
    <mergeCell ref="L60:L64"/>
    <mergeCell ref="J65:J69"/>
    <mergeCell ref="L65:L69"/>
    <mergeCell ref="L70:L74"/>
    <mergeCell ref="A55:A59"/>
    <mergeCell ref="B55:B59"/>
    <mergeCell ref="C55:C59"/>
    <mergeCell ref="D55:D59"/>
    <mergeCell ref="E55:E59"/>
    <mergeCell ref="F55:F59"/>
    <mergeCell ref="G55:G59"/>
    <mergeCell ref="H55:H59"/>
    <mergeCell ref="I55:I59"/>
    <mergeCell ref="D30:D34"/>
    <mergeCell ref="E30:E34"/>
    <mergeCell ref="G30:G34"/>
    <mergeCell ref="L10:L14"/>
    <mergeCell ref="H30:H34"/>
    <mergeCell ref="I30:I34"/>
    <mergeCell ref="J30:J34"/>
    <mergeCell ref="L30:L34"/>
    <mergeCell ref="F30:F34"/>
    <mergeCell ref="O1:S1"/>
    <mergeCell ref="O2:S2"/>
    <mergeCell ref="O3:S3"/>
    <mergeCell ref="A5:S5"/>
    <mergeCell ref="L20:L24"/>
    <mergeCell ref="L15:L19"/>
    <mergeCell ref="A20:A24"/>
    <mergeCell ref="B20:B24"/>
    <mergeCell ref="C20:C24"/>
    <mergeCell ref="D20:D24"/>
    <mergeCell ref="E20:E24"/>
    <mergeCell ref="F20:F24"/>
    <mergeCell ref="G20:G24"/>
    <mergeCell ref="H20:H24"/>
    <mergeCell ref="I20:I24"/>
    <mergeCell ref="J20:J24"/>
    <mergeCell ref="M7:M8"/>
    <mergeCell ref="M4:N4"/>
    <mergeCell ref="A7:A8"/>
    <mergeCell ref="B7:B8"/>
    <mergeCell ref="C7:C8"/>
    <mergeCell ref="D7:D8"/>
    <mergeCell ref="N7:S7"/>
    <mergeCell ref="I7:I8"/>
  </mergeCells>
  <pageMargins left="0.82677165354330717" right="0.15748031496062992" top="0.51181102362204722" bottom="0.15748031496062992" header="0.31496062992125984" footer="0.15748031496062992"/>
  <pageSetup paperSize="9" scale="42" fitToHeight="21" orientation="landscape" r:id="rId1"/>
  <headerFooter differentFirst="1">
    <oddHeader>&amp;C&amp;P</oddHeader>
  </headerFooter>
  <rowBreaks count="1" manualBreakCount="1">
    <brk id="5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11</vt:lpstr>
      <vt:lpstr>'приложение 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msadovskaya</dc:creator>
  <cp:lastModifiedBy>Ирина В. Зуева</cp:lastModifiedBy>
  <cp:lastPrinted>2018-10-19T07:12:41Z</cp:lastPrinted>
  <dcterms:created xsi:type="dcterms:W3CDTF">2015-02-18T13:13:14Z</dcterms:created>
  <dcterms:modified xsi:type="dcterms:W3CDTF">2018-10-29T03:31:02Z</dcterms:modified>
</cp:coreProperties>
</file>