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110" windowWidth="14940" windowHeight="8310"/>
  </bookViews>
  <sheets>
    <sheet name="Отчет" sheetId="1" r:id="rId1"/>
  </sheets>
  <externalReferences>
    <externalReference r:id="rId2"/>
    <externalReference r:id="rId3"/>
  </externalReferences>
  <definedNames>
    <definedName name="_xlnm._FilterDatabase" localSheetId="0" hidden="1">Отчет!$A$9:$W$510</definedName>
    <definedName name="_xlnm.Print_Area" localSheetId="0">Отчет!$A$1:$I$510</definedName>
  </definedNames>
  <calcPr calcId="144525"/>
</workbook>
</file>

<file path=xl/calcChain.xml><?xml version="1.0" encoding="utf-8"?>
<calcChain xmlns="http://schemas.openxmlformats.org/spreadsheetml/2006/main">
  <c r="E332" i="1" l="1"/>
  <c r="F332" i="1"/>
  <c r="G332" i="1"/>
  <c r="H332" i="1"/>
  <c r="I332" i="1"/>
  <c r="D332" i="1"/>
  <c r="D447" i="1"/>
  <c r="G127" i="1" l="1"/>
  <c r="D127" i="1"/>
  <c r="E122" i="1"/>
  <c r="F122" i="1"/>
  <c r="G122" i="1"/>
  <c r="H122" i="1"/>
  <c r="I122" i="1"/>
  <c r="D122" i="1"/>
  <c r="D490" i="1" l="1"/>
  <c r="E510" i="1"/>
  <c r="F510" i="1" s="1"/>
  <c r="G510" i="1" s="1"/>
  <c r="H510" i="1" s="1"/>
  <c r="I510" i="1" s="1"/>
  <c r="E362" i="1" l="1"/>
  <c r="F362" i="1"/>
  <c r="D362" i="1"/>
  <c r="E357" i="1"/>
  <c r="D357" i="1"/>
  <c r="E262" i="1"/>
  <c r="F262" i="1"/>
  <c r="G262" i="1"/>
  <c r="H262" i="1"/>
  <c r="I262" i="1"/>
  <c r="D262" i="1"/>
  <c r="E258" i="1"/>
  <c r="F258" i="1"/>
  <c r="D258" i="1"/>
  <c r="E253" i="1"/>
  <c r="F253" i="1"/>
  <c r="D253" i="1"/>
  <c r="E252" i="1"/>
  <c r="F252" i="1"/>
  <c r="G252" i="1"/>
  <c r="H252" i="1"/>
  <c r="I252" i="1"/>
  <c r="D252" i="1"/>
  <c r="D247" i="1"/>
  <c r="E242" i="1"/>
  <c r="F242" i="1"/>
  <c r="G242" i="1"/>
  <c r="H242" i="1"/>
  <c r="I242" i="1"/>
  <c r="D242" i="1"/>
  <c r="G232" i="1"/>
  <c r="H232" i="1"/>
  <c r="I232" i="1"/>
  <c r="D232" i="1"/>
  <c r="E222" i="1"/>
  <c r="F222" i="1"/>
  <c r="G222" i="1"/>
  <c r="H222" i="1"/>
  <c r="I222" i="1"/>
  <c r="D222" i="1"/>
  <c r="G207" i="1"/>
  <c r="H207" i="1"/>
  <c r="I207" i="1"/>
  <c r="D207" i="1"/>
  <c r="E202" i="1"/>
  <c r="F202" i="1"/>
  <c r="G202" i="1"/>
  <c r="H202" i="1"/>
  <c r="I202" i="1"/>
  <c r="D202" i="1"/>
  <c r="E197" i="1"/>
  <c r="F197" i="1"/>
  <c r="G197" i="1"/>
  <c r="H197" i="1"/>
  <c r="I197" i="1"/>
  <c r="D197" i="1"/>
  <c r="E192" i="1"/>
  <c r="F192" i="1"/>
  <c r="G192" i="1"/>
  <c r="H192" i="1"/>
  <c r="I192" i="1"/>
  <c r="D192" i="1"/>
  <c r="E187" i="1"/>
  <c r="F187" i="1"/>
  <c r="G187" i="1"/>
  <c r="H187" i="1"/>
  <c r="I187" i="1"/>
  <c r="D187" i="1"/>
  <c r="E177" i="1"/>
  <c r="F177" i="1"/>
  <c r="G177" i="1"/>
  <c r="H177" i="1"/>
  <c r="I177" i="1"/>
  <c r="D177" i="1"/>
  <c r="E172" i="1"/>
  <c r="F172" i="1"/>
  <c r="G172" i="1"/>
  <c r="H172" i="1"/>
  <c r="I172" i="1"/>
  <c r="D172" i="1"/>
  <c r="E162" i="1"/>
  <c r="F162" i="1"/>
  <c r="G162" i="1"/>
  <c r="H162" i="1"/>
  <c r="I162" i="1"/>
  <c r="D162" i="1"/>
  <c r="E157" i="1"/>
  <c r="E152" i="1" s="1"/>
  <c r="F157" i="1"/>
  <c r="F152" i="1" s="1"/>
  <c r="G157" i="1"/>
  <c r="G152" i="1" s="1"/>
  <c r="H157" i="1"/>
  <c r="H152" i="1" s="1"/>
  <c r="I157" i="1"/>
  <c r="I152" i="1" s="1"/>
  <c r="D157" i="1"/>
  <c r="D152" i="1" s="1"/>
  <c r="E107" i="1"/>
  <c r="F107" i="1"/>
  <c r="G107" i="1"/>
  <c r="H107" i="1"/>
  <c r="I107" i="1"/>
  <c r="D107" i="1"/>
  <c r="E112" i="1"/>
  <c r="F112" i="1"/>
  <c r="G112" i="1"/>
  <c r="D112" i="1"/>
  <c r="E102" i="1"/>
  <c r="F102" i="1"/>
  <c r="G102" i="1"/>
  <c r="H102" i="1"/>
  <c r="I102" i="1"/>
  <c r="D102" i="1"/>
  <c r="E97" i="1"/>
  <c r="F97" i="1"/>
  <c r="G97" i="1"/>
  <c r="H97" i="1"/>
  <c r="I97" i="1"/>
  <c r="D97" i="1"/>
  <c r="E93" i="1"/>
  <c r="F93" i="1"/>
  <c r="D93" i="1"/>
  <c r="E92" i="1"/>
  <c r="F92" i="1"/>
  <c r="G92" i="1"/>
  <c r="H92" i="1"/>
  <c r="I92" i="1"/>
  <c r="D92" i="1"/>
  <c r="E88" i="1"/>
  <c r="F88" i="1"/>
  <c r="D88" i="1"/>
  <c r="E87" i="1"/>
  <c r="F87" i="1"/>
  <c r="G87" i="1"/>
  <c r="H87" i="1"/>
  <c r="I87" i="1"/>
  <c r="D87" i="1"/>
  <c r="E82" i="1"/>
  <c r="F82" i="1"/>
  <c r="G82" i="1"/>
  <c r="H82" i="1"/>
  <c r="I82" i="1"/>
  <c r="E83" i="1"/>
  <c r="F83" i="1"/>
  <c r="D83" i="1"/>
  <c r="D82" i="1"/>
  <c r="E78" i="1"/>
  <c r="F78" i="1"/>
  <c r="D78" i="1"/>
  <c r="E77" i="1"/>
  <c r="F77" i="1"/>
  <c r="D77" i="1"/>
  <c r="D63" i="1"/>
  <c r="E63" i="1"/>
  <c r="F63" i="1"/>
  <c r="G63" i="1" s="1"/>
  <c r="H63" i="1" s="1"/>
  <c r="I63" i="1" s="1"/>
  <c r="E62" i="1"/>
  <c r="F62" i="1"/>
  <c r="G62" i="1"/>
  <c r="H62" i="1"/>
  <c r="I62" i="1"/>
  <c r="D62" i="1"/>
  <c r="E57" i="1"/>
  <c r="F57" i="1"/>
  <c r="D57" i="1"/>
  <c r="O8" i="1" l="1"/>
  <c r="N8" i="1"/>
  <c r="M8" i="1"/>
  <c r="G447" i="1" l="1"/>
  <c r="G446" i="1" s="1"/>
  <c r="H447" i="1"/>
  <c r="H446" i="1" s="1"/>
  <c r="I447" i="1"/>
  <c r="I446" i="1" s="1"/>
  <c r="I442" i="1" l="1"/>
  <c r="I441" i="1" s="1"/>
  <c r="G442" i="1"/>
  <c r="G441" i="1" s="1"/>
  <c r="H442" i="1"/>
  <c r="H441" i="1" s="1"/>
  <c r="K17" i="1"/>
  <c r="K18" i="1"/>
  <c r="K19" i="1"/>
  <c r="K24" i="1"/>
  <c r="K25" i="1"/>
  <c r="K28" i="1"/>
  <c r="K30" i="1"/>
  <c r="K33" i="1"/>
  <c r="K34" i="1"/>
  <c r="K35" i="1"/>
  <c r="K40" i="1"/>
  <c r="K44" i="1"/>
  <c r="K45" i="1"/>
  <c r="K48" i="1"/>
  <c r="K50" i="1"/>
  <c r="K54" i="1"/>
  <c r="K55" i="1"/>
  <c r="K64" i="1"/>
  <c r="K65" i="1"/>
  <c r="K58" i="1"/>
  <c r="K59" i="1"/>
  <c r="K60" i="1"/>
  <c r="K68" i="1"/>
  <c r="K69" i="1"/>
  <c r="K70" i="1"/>
  <c r="K74" i="1"/>
  <c r="K75" i="1"/>
  <c r="K98" i="1"/>
  <c r="K99" i="1"/>
  <c r="K100" i="1"/>
  <c r="K103" i="1"/>
  <c r="K104" i="1"/>
  <c r="K105" i="1"/>
  <c r="K113" i="1"/>
  <c r="K114" i="1"/>
  <c r="K115" i="1"/>
  <c r="K79" i="1"/>
  <c r="K80" i="1"/>
  <c r="K108" i="1"/>
  <c r="K109" i="1"/>
  <c r="K110" i="1"/>
  <c r="K89" i="1"/>
  <c r="K90" i="1"/>
  <c r="K84" i="1"/>
  <c r="K85" i="1"/>
  <c r="K94" i="1"/>
  <c r="K95" i="1"/>
  <c r="K118" i="1"/>
  <c r="K119" i="1"/>
  <c r="K120" i="1"/>
  <c r="K128" i="1"/>
  <c r="K129" i="1"/>
  <c r="K130" i="1"/>
  <c r="K123" i="1"/>
  <c r="K124" i="1"/>
  <c r="K125" i="1"/>
  <c r="K133" i="1"/>
  <c r="K134" i="1"/>
  <c r="K135" i="1"/>
  <c r="K138" i="1"/>
  <c r="K139" i="1"/>
  <c r="K140" i="1"/>
  <c r="K142" i="1"/>
  <c r="K143" i="1"/>
  <c r="K144" i="1"/>
  <c r="K145" i="1"/>
  <c r="K147" i="1"/>
  <c r="K148" i="1"/>
  <c r="K149" i="1"/>
  <c r="K150" i="1"/>
  <c r="K163" i="1"/>
  <c r="K164" i="1"/>
  <c r="K165" i="1"/>
  <c r="K168" i="1"/>
  <c r="K169" i="1"/>
  <c r="K170" i="1"/>
  <c r="K173" i="1"/>
  <c r="K174" i="1"/>
  <c r="K175" i="1"/>
  <c r="K178" i="1"/>
  <c r="K179" i="1"/>
  <c r="K180" i="1"/>
  <c r="K183" i="1"/>
  <c r="K184" i="1"/>
  <c r="K185" i="1"/>
  <c r="K188" i="1"/>
  <c r="K189" i="1"/>
  <c r="K190" i="1"/>
  <c r="K193" i="1"/>
  <c r="K194" i="1"/>
  <c r="K195" i="1"/>
  <c r="K198" i="1"/>
  <c r="K199" i="1"/>
  <c r="K200" i="1"/>
  <c r="K208" i="1"/>
  <c r="K209" i="1"/>
  <c r="K210" i="1"/>
  <c r="K203" i="1"/>
  <c r="K204" i="1"/>
  <c r="K205" i="1"/>
  <c r="K213" i="1"/>
  <c r="K214" i="1"/>
  <c r="K215" i="1"/>
  <c r="K216" i="1"/>
  <c r="K217" i="1"/>
  <c r="K218" i="1"/>
  <c r="K219" i="1"/>
  <c r="K220" i="1"/>
  <c r="K223" i="1"/>
  <c r="K224" i="1"/>
  <c r="K225" i="1"/>
  <c r="K228" i="1"/>
  <c r="K229" i="1"/>
  <c r="K230" i="1"/>
  <c r="K233" i="1"/>
  <c r="K234" i="1"/>
  <c r="K235" i="1"/>
  <c r="K239" i="1"/>
  <c r="K240" i="1"/>
  <c r="K257" i="1"/>
  <c r="K259" i="1"/>
  <c r="K260" i="1"/>
  <c r="K243" i="1"/>
  <c r="K244" i="1"/>
  <c r="K245" i="1"/>
  <c r="K248" i="1"/>
  <c r="K249" i="1"/>
  <c r="K250" i="1"/>
  <c r="K263" i="1"/>
  <c r="K264" i="1"/>
  <c r="K265" i="1"/>
  <c r="K266" i="1"/>
  <c r="K267" i="1"/>
  <c r="K268" i="1"/>
  <c r="K269" i="1"/>
  <c r="K270" i="1"/>
  <c r="K254" i="1"/>
  <c r="K255" i="1"/>
  <c r="K152" i="1"/>
  <c r="K154" i="1"/>
  <c r="K155" i="1"/>
  <c r="K159" i="1"/>
  <c r="K160" i="1"/>
  <c r="K273" i="1"/>
  <c r="K274" i="1"/>
  <c r="K275" i="1"/>
  <c r="K276" i="1"/>
  <c r="K277" i="1"/>
  <c r="K278" i="1"/>
  <c r="K279" i="1"/>
  <c r="K280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8" i="1"/>
  <c r="K299" i="1"/>
  <c r="K300" i="1"/>
  <c r="K303" i="1"/>
  <c r="K304" i="1"/>
  <c r="K305" i="1"/>
  <c r="K309" i="1"/>
  <c r="K310" i="1"/>
  <c r="K314" i="1"/>
  <c r="K315" i="1"/>
  <c r="K319" i="1"/>
  <c r="K320" i="1"/>
  <c r="K323" i="1"/>
  <c r="K324" i="1"/>
  <c r="K325" i="1"/>
  <c r="K326" i="1"/>
  <c r="K327" i="1"/>
  <c r="K328" i="1"/>
  <c r="K329" i="1"/>
  <c r="K330" i="1"/>
  <c r="K334" i="1"/>
  <c r="K335" i="1"/>
  <c r="K338" i="1"/>
  <c r="K339" i="1"/>
  <c r="K340" i="1"/>
  <c r="K343" i="1"/>
  <c r="K344" i="1"/>
  <c r="K345" i="1"/>
  <c r="K348" i="1"/>
  <c r="K349" i="1"/>
  <c r="K350" i="1"/>
  <c r="K353" i="1"/>
  <c r="K354" i="1"/>
  <c r="K355" i="1"/>
  <c r="K363" i="1"/>
  <c r="K364" i="1"/>
  <c r="K365" i="1"/>
  <c r="K368" i="1"/>
  <c r="K369" i="1"/>
  <c r="K370" i="1"/>
  <c r="K358" i="1"/>
  <c r="K359" i="1"/>
  <c r="K360" i="1"/>
  <c r="K374" i="1"/>
  <c r="K375" i="1"/>
  <c r="K379" i="1"/>
  <c r="K380" i="1"/>
  <c r="K383" i="1"/>
  <c r="K384" i="1"/>
  <c r="K385" i="1"/>
  <c r="K389" i="1"/>
  <c r="K390" i="1"/>
  <c r="K393" i="1"/>
  <c r="K394" i="1"/>
  <c r="K395" i="1"/>
  <c r="K398" i="1"/>
  <c r="K399" i="1"/>
  <c r="K400" i="1"/>
  <c r="K403" i="1"/>
  <c r="K404" i="1"/>
  <c r="K405" i="1"/>
  <c r="K408" i="1"/>
  <c r="K409" i="1"/>
  <c r="K410" i="1"/>
  <c r="K413" i="1"/>
  <c r="K414" i="1"/>
  <c r="K415" i="1"/>
  <c r="K418" i="1"/>
  <c r="K419" i="1"/>
  <c r="K420" i="1"/>
  <c r="K422" i="1"/>
  <c r="K424" i="1"/>
  <c r="K425" i="1"/>
  <c r="K428" i="1"/>
  <c r="K429" i="1"/>
  <c r="K430" i="1"/>
  <c r="K433" i="1"/>
  <c r="K434" i="1"/>
  <c r="K435" i="1"/>
  <c r="K438" i="1"/>
  <c r="K439" i="1"/>
  <c r="K440" i="1"/>
  <c r="K443" i="1"/>
  <c r="K444" i="1"/>
  <c r="K445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3" i="1"/>
  <c r="K464" i="1"/>
  <c r="K467" i="1"/>
  <c r="K468" i="1"/>
  <c r="K469" i="1"/>
  <c r="K473" i="1"/>
  <c r="K474" i="1"/>
  <c r="K475" i="1"/>
  <c r="K478" i="1"/>
  <c r="K479" i="1"/>
  <c r="K480" i="1"/>
  <c r="K483" i="1"/>
  <c r="K484" i="1"/>
  <c r="K485" i="1"/>
  <c r="K487" i="1"/>
  <c r="K488" i="1"/>
  <c r="K489" i="1"/>
  <c r="K492" i="1"/>
  <c r="K493" i="1"/>
  <c r="K494" i="1"/>
  <c r="K495" i="1"/>
  <c r="K497" i="1"/>
  <c r="K498" i="1"/>
  <c r="K499" i="1"/>
  <c r="K502" i="1"/>
  <c r="K503" i="1"/>
  <c r="K504" i="1"/>
  <c r="K507" i="1"/>
  <c r="K508" i="1"/>
  <c r="K509" i="1"/>
  <c r="K510" i="1"/>
  <c r="D356" i="1" l="1"/>
  <c r="E356" i="1"/>
  <c r="E402" i="1" l="1"/>
  <c r="F402" i="1"/>
  <c r="G402" i="1"/>
  <c r="H402" i="1"/>
  <c r="I402" i="1"/>
  <c r="D402" i="1"/>
  <c r="G258" i="1" l="1"/>
  <c r="H258" i="1" s="1"/>
  <c r="I258" i="1" s="1"/>
  <c r="K402" i="1"/>
  <c r="F447" i="1"/>
  <c r="F446" i="1" l="1"/>
  <c r="K446" i="1" s="1"/>
  <c r="K447" i="1"/>
  <c r="K162" i="1"/>
  <c r="K258" i="1"/>
  <c r="F442" i="1"/>
  <c r="F302" i="1"/>
  <c r="E302" i="1"/>
  <c r="E297" i="1" s="1"/>
  <c r="D302" i="1"/>
  <c r="D301" i="1" s="1"/>
  <c r="F301" i="1" l="1"/>
  <c r="K301" i="1" s="1"/>
  <c r="K302" i="1"/>
  <c r="F441" i="1"/>
  <c r="K441" i="1" s="1"/>
  <c r="K442" i="1"/>
  <c r="F297" i="1"/>
  <c r="F282" i="1" s="1"/>
  <c r="K282" i="1" s="1"/>
  <c r="E301" i="1"/>
  <c r="E296" i="1"/>
  <c r="E282" i="1"/>
  <c r="D297" i="1"/>
  <c r="F296" i="1" l="1"/>
  <c r="K296" i="1" s="1"/>
  <c r="K297" i="1"/>
  <c r="F281" i="1"/>
  <c r="K281" i="1" s="1"/>
  <c r="F272" i="1"/>
  <c r="E281" i="1"/>
  <c r="E272" i="1"/>
  <c r="E271" i="1" s="1"/>
  <c r="D296" i="1"/>
  <c r="D282" i="1"/>
  <c r="F271" i="1" l="1"/>
  <c r="K271" i="1" s="1"/>
  <c r="K272" i="1"/>
  <c r="D281" i="1"/>
  <c r="D272" i="1"/>
  <c r="D271" i="1" s="1"/>
  <c r="E482" i="1" l="1"/>
  <c r="F482" i="1"/>
  <c r="D482" i="1"/>
  <c r="D457" i="1"/>
  <c r="E447" i="1"/>
  <c r="E437" i="1"/>
  <c r="F437" i="1"/>
  <c r="G437" i="1"/>
  <c r="H437" i="1"/>
  <c r="I437" i="1"/>
  <c r="D437" i="1"/>
  <c r="E432" i="1"/>
  <c r="F432" i="1"/>
  <c r="G432" i="1"/>
  <c r="H432" i="1"/>
  <c r="I432" i="1"/>
  <c r="D432" i="1"/>
  <c r="E427" i="1"/>
  <c r="F427" i="1"/>
  <c r="G427" i="1"/>
  <c r="H427" i="1"/>
  <c r="I427" i="1"/>
  <c r="D427" i="1"/>
  <c r="E423" i="1"/>
  <c r="F423" i="1"/>
  <c r="D423" i="1"/>
  <c r="D417" i="1"/>
  <c r="E412" i="1"/>
  <c r="F412" i="1"/>
  <c r="G412" i="1"/>
  <c r="H412" i="1"/>
  <c r="I412" i="1"/>
  <c r="D412" i="1"/>
  <c r="I407" i="1"/>
  <c r="E407" i="1"/>
  <c r="F407" i="1"/>
  <c r="G407" i="1"/>
  <c r="H407" i="1"/>
  <c r="D407" i="1"/>
  <c r="E397" i="1"/>
  <c r="F397" i="1"/>
  <c r="D397" i="1"/>
  <c r="E392" i="1"/>
  <c r="G392" i="1"/>
  <c r="D392" i="1"/>
  <c r="E337" i="1"/>
  <c r="E336" i="1" s="1"/>
  <c r="F337" i="1"/>
  <c r="G337" i="1"/>
  <c r="G336" i="1" s="1"/>
  <c r="H337" i="1"/>
  <c r="H336" i="1" s="1"/>
  <c r="I337" i="1"/>
  <c r="I336" i="1" s="1"/>
  <c r="D337" i="1"/>
  <c r="D336" i="1" s="1"/>
  <c r="D333" i="1"/>
  <c r="E333" i="1"/>
  <c r="F333" i="1"/>
  <c r="D331" i="1"/>
  <c r="D322" i="1"/>
  <c r="G227" i="1"/>
  <c r="H227" i="1"/>
  <c r="I227" i="1"/>
  <c r="D227" i="1"/>
  <c r="E212" i="1"/>
  <c r="G212" i="1"/>
  <c r="H212" i="1"/>
  <c r="I212" i="1"/>
  <c r="D212" i="1"/>
  <c r="E137" i="1"/>
  <c r="E132" i="1" s="1"/>
  <c r="G137" i="1"/>
  <c r="G132" i="1" s="1"/>
  <c r="H137" i="1"/>
  <c r="I137" i="1"/>
  <c r="I132" i="1" s="1"/>
  <c r="D137" i="1"/>
  <c r="D132" i="1" s="1"/>
  <c r="E67" i="1"/>
  <c r="F67" i="1"/>
  <c r="G67" i="1"/>
  <c r="H67" i="1"/>
  <c r="I67" i="1"/>
  <c r="D67" i="1"/>
  <c r="D52" i="1" s="1"/>
  <c r="E53" i="1"/>
  <c r="K67" i="1" l="1"/>
  <c r="K157" i="1"/>
  <c r="K112" i="1"/>
  <c r="E331" i="1"/>
  <c r="K97" i="1"/>
  <c r="K82" i="1"/>
  <c r="E52" i="1"/>
  <c r="K407" i="1"/>
  <c r="K427" i="1"/>
  <c r="K432" i="1"/>
  <c r="K437" i="1"/>
  <c r="G83" i="1"/>
  <c r="H83" i="1" s="1"/>
  <c r="I83" i="1" s="1"/>
  <c r="F331" i="1"/>
  <c r="K332" i="1"/>
  <c r="G333" i="1"/>
  <c r="H333" i="1" s="1"/>
  <c r="I333" i="1" s="1"/>
  <c r="I331" i="1" s="1"/>
  <c r="G423" i="1"/>
  <c r="H423" i="1" s="1"/>
  <c r="I423" i="1" s="1"/>
  <c r="F52" i="1"/>
  <c r="K62" i="1"/>
  <c r="K102" i="1"/>
  <c r="K107" i="1"/>
  <c r="K87" i="1"/>
  <c r="G88" i="1"/>
  <c r="H88" i="1" s="1"/>
  <c r="I88" i="1" s="1"/>
  <c r="K92" i="1"/>
  <c r="G93" i="1"/>
  <c r="H93" i="1" s="1"/>
  <c r="I93" i="1" s="1"/>
  <c r="K122" i="1"/>
  <c r="K172" i="1"/>
  <c r="K177" i="1"/>
  <c r="K187" i="1"/>
  <c r="K192" i="1"/>
  <c r="K197" i="1"/>
  <c r="K202" i="1"/>
  <c r="F212" i="1"/>
  <c r="K212" i="1" s="1"/>
  <c r="K222" i="1"/>
  <c r="K242" i="1"/>
  <c r="K262" i="1"/>
  <c r="K252" i="1"/>
  <c r="G253" i="1"/>
  <c r="H253" i="1" s="1"/>
  <c r="I253" i="1" s="1"/>
  <c r="F336" i="1"/>
  <c r="K336" i="1" s="1"/>
  <c r="K337" i="1"/>
  <c r="K367" i="1"/>
  <c r="K412" i="1"/>
  <c r="H132" i="1"/>
  <c r="I366" i="1"/>
  <c r="G366" i="1"/>
  <c r="E366" i="1"/>
  <c r="E352" i="1"/>
  <c r="E351" i="1" s="1"/>
  <c r="D366" i="1"/>
  <c r="D352" i="1"/>
  <c r="D347" i="1" s="1"/>
  <c r="H366" i="1"/>
  <c r="F366" i="1"/>
  <c r="K366" i="1" s="1"/>
  <c r="E361" i="1"/>
  <c r="D361" i="1"/>
  <c r="F361" i="1"/>
  <c r="K63" i="1"/>
  <c r="F53" i="1"/>
  <c r="F73" i="1"/>
  <c r="G78" i="1"/>
  <c r="K78" i="1" s="1"/>
  <c r="D153" i="1"/>
  <c r="E158" i="1"/>
  <c r="D351" i="1" l="1"/>
  <c r="G331" i="1"/>
  <c r="K331" i="1" s="1"/>
  <c r="K93" i="1"/>
  <c r="E347" i="1"/>
  <c r="E346" i="1" s="1"/>
  <c r="K423" i="1"/>
  <c r="K333" i="1"/>
  <c r="H331" i="1"/>
  <c r="F158" i="1"/>
  <c r="E153" i="1"/>
  <c r="K253" i="1"/>
  <c r="K88" i="1"/>
  <c r="K83" i="1"/>
  <c r="G53" i="1"/>
  <c r="K53" i="1" s="1"/>
  <c r="D342" i="1"/>
  <c r="D341" i="1" s="1"/>
  <c r="D346" i="1"/>
  <c r="G73" i="1"/>
  <c r="K73" i="1" s="1"/>
  <c r="H78" i="1"/>
  <c r="E342" i="1" l="1"/>
  <c r="E341" i="1" s="1"/>
  <c r="G158" i="1"/>
  <c r="F153" i="1"/>
  <c r="I53" i="1"/>
  <c r="H53" i="1"/>
  <c r="H73" i="1"/>
  <c r="I78" i="1"/>
  <c r="I73" i="1" s="1"/>
  <c r="H158" i="1" l="1"/>
  <c r="G153" i="1"/>
  <c r="K153" i="1" s="1"/>
  <c r="K158" i="1"/>
  <c r="E322" i="1"/>
  <c r="I158" i="1" l="1"/>
  <c r="I153" i="1" s="1"/>
  <c r="H153" i="1"/>
  <c r="D456" i="1" l="1"/>
  <c r="D452" i="1"/>
  <c r="D451" i="1" s="1"/>
  <c r="D238" i="1" l="1"/>
  <c r="E238" i="1"/>
  <c r="F238" i="1"/>
  <c r="G238" i="1"/>
  <c r="H238" i="1"/>
  <c r="I238" i="1"/>
  <c r="D237" i="1"/>
  <c r="D72" i="1"/>
  <c r="K238" i="1" l="1"/>
  <c r="D182" i="1"/>
  <c r="D181" i="1" s="1"/>
  <c r="E167" i="1"/>
  <c r="E166" i="1" s="1"/>
  <c r="F167" i="1"/>
  <c r="G167" i="1"/>
  <c r="G166" i="1" s="1"/>
  <c r="H167" i="1"/>
  <c r="H166" i="1" s="1"/>
  <c r="I167" i="1"/>
  <c r="I166" i="1" s="1"/>
  <c r="D167" i="1"/>
  <c r="D166" i="1" s="1"/>
  <c r="D117" i="1"/>
  <c r="D116" i="1" s="1"/>
  <c r="D73" i="1"/>
  <c r="E73" i="1"/>
  <c r="E72" i="1"/>
  <c r="F72" i="1"/>
  <c r="D53" i="1"/>
  <c r="G43" i="1"/>
  <c r="H43" i="1"/>
  <c r="I43" i="1"/>
  <c r="D49" i="1"/>
  <c r="D29" i="1" s="1"/>
  <c r="D14" i="1" s="1"/>
  <c r="E49" i="1"/>
  <c r="E29" i="1" s="1"/>
  <c r="E14" i="1" s="1"/>
  <c r="F49" i="1"/>
  <c r="G49" i="1"/>
  <c r="G29" i="1" s="1"/>
  <c r="G14" i="1" s="1"/>
  <c r="H49" i="1"/>
  <c r="H29" i="1" s="1"/>
  <c r="H14" i="1" s="1"/>
  <c r="I49" i="1"/>
  <c r="I29" i="1" s="1"/>
  <c r="I14" i="1" s="1"/>
  <c r="E47" i="1"/>
  <c r="E27" i="1" s="1"/>
  <c r="F47" i="1"/>
  <c r="F27" i="1" s="1"/>
  <c r="G47" i="1"/>
  <c r="G27" i="1" s="1"/>
  <c r="H47" i="1"/>
  <c r="H27" i="1" s="1"/>
  <c r="I47" i="1"/>
  <c r="I27" i="1" s="1"/>
  <c r="D47" i="1"/>
  <c r="I156" i="1"/>
  <c r="H156" i="1"/>
  <c r="G156" i="1"/>
  <c r="F156" i="1"/>
  <c r="E156" i="1"/>
  <c r="D156" i="1"/>
  <c r="I151" i="1"/>
  <c r="H151" i="1"/>
  <c r="G151" i="1"/>
  <c r="F151" i="1"/>
  <c r="E151" i="1"/>
  <c r="D151" i="1"/>
  <c r="I251" i="1"/>
  <c r="H251" i="1"/>
  <c r="G251" i="1"/>
  <c r="F251" i="1"/>
  <c r="E251" i="1"/>
  <c r="D251" i="1"/>
  <c r="I261" i="1"/>
  <c r="H261" i="1"/>
  <c r="G261" i="1"/>
  <c r="F261" i="1"/>
  <c r="E261" i="1"/>
  <c r="D261" i="1"/>
  <c r="D246" i="1"/>
  <c r="I241" i="1"/>
  <c r="H241" i="1"/>
  <c r="G241" i="1"/>
  <c r="F241" i="1"/>
  <c r="E241" i="1"/>
  <c r="D241" i="1"/>
  <c r="I256" i="1"/>
  <c r="H256" i="1"/>
  <c r="G256" i="1"/>
  <c r="F256" i="1"/>
  <c r="E256" i="1"/>
  <c r="D256" i="1"/>
  <c r="D236" i="1"/>
  <c r="I231" i="1"/>
  <c r="H231" i="1"/>
  <c r="G231" i="1"/>
  <c r="D231" i="1"/>
  <c r="I226" i="1"/>
  <c r="H226" i="1"/>
  <c r="G226" i="1"/>
  <c r="D226" i="1"/>
  <c r="I221" i="1"/>
  <c r="H221" i="1"/>
  <c r="G221" i="1"/>
  <c r="F221" i="1"/>
  <c r="E221" i="1"/>
  <c r="D221" i="1"/>
  <c r="I211" i="1"/>
  <c r="H211" i="1"/>
  <c r="G211" i="1"/>
  <c r="F211" i="1"/>
  <c r="E211" i="1"/>
  <c r="D211" i="1"/>
  <c r="I201" i="1"/>
  <c r="H201" i="1"/>
  <c r="G201" i="1"/>
  <c r="F201" i="1"/>
  <c r="E201" i="1"/>
  <c r="D201" i="1"/>
  <c r="D206" i="1"/>
  <c r="I196" i="1"/>
  <c r="H196" i="1"/>
  <c r="G196" i="1"/>
  <c r="F196" i="1"/>
  <c r="E196" i="1"/>
  <c r="D196" i="1"/>
  <c r="I191" i="1"/>
  <c r="H191" i="1"/>
  <c r="G191" i="1"/>
  <c r="F191" i="1"/>
  <c r="E191" i="1"/>
  <c r="D191" i="1"/>
  <c r="I186" i="1"/>
  <c r="H186" i="1"/>
  <c r="G186" i="1"/>
  <c r="F186" i="1"/>
  <c r="E186" i="1"/>
  <c r="D186" i="1"/>
  <c r="I176" i="1"/>
  <c r="H176" i="1"/>
  <c r="G176" i="1"/>
  <c r="F176" i="1"/>
  <c r="E176" i="1"/>
  <c r="D176" i="1"/>
  <c r="I171" i="1"/>
  <c r="H171" i="1"/>
  <c r="G171" i="1"/>
  <c r="F171" i="1"/>
  <c r="E171" i="1"/>
  <c r="D171" i="1"/>
  <c r="I161" i="1"/>
  <c r="H161" i="1"/>
  <c r="G161" i="1"/>
  <c r="F161" i="1"/>
  <c r="E161" i="1"/>
  <c r="D161" i="1"/>
  <c r="I146" i="1"/>
  <c r="H146" i="1"/>
  <c r="G146" i="1"/>
  <c r="F146" i="1"/>
  <c r="E146" i="1"/>
  <c r="D146" i="1"/>
  <c r="I141" i="1"/>
  <c r="H141" i="1"/>
  <c r="G141" i="1"/>
  <c r="F141" i="1"/>
  <c r="E141" i="1"/>
  <c r="D141" i="1"/>
  <c r="I136" i="1"/>
  <c r="H136" i="1"/>
  <c r="G136" i="1"/>
  <c r="E136" i="1"/>
  <c r="D136" i="1"/>
  <c r="I131" i="1"/>
  <c r="H131" i="1"/>
  <c r="G131" i="1"/>
  <c r="E131" i="1"/>
  <c r="D131" i="1"/>
  <c r="I121" i="1"/>
  <c r="H121" i="1"/>
  <c r="G121" i="1"/>
  <c r="F121" i="1"/>
  <c r="E121" i="1"/>
  <c r="D121" i="1"/>
  <c r="D126" i="1"/>
  <c r="I91" i="1"/>
  <c r="H91" i="1"/>
  <c r="G91" i="1"/>
  <c r="F91" i="1"/>
  <c r="E91" i="1"/>
  <c r="D91" i="1"/>
  <c r="I81" i="1"/>
  <c r="H81" i="1"/>
  <c r="G81" i="1"/>
  <c r="F81" i="1"/>
  <c r="E81" i="1"/>
  <c r="D81" i="1"/>
  <c r="I86" i="1"/>
  <c r="H86" i="1"/>
  <c r="G86" i="1"/>
  <c r="F86" i="1"/>
  <c r="E86" i="1"/>
  <c r="D86" i="1"/>
  <c r="I106" i="1"/>
  <c r="H106" i="1"/>
  <c r="G106" i="1"/>
  <c r="F106" i="1"/>
  <c r="E106" i="1"/>
  <c r="D106" i="1"/>
  <c r="F76" i="1"/>
  <c r="E76" i="1"/>
  <c r="D76" i="1"/>
  <c r="G111" i="1"/>
  <c r="F111" i="1"/>
  <c r="E111" i="1"/>
  <c r="D111" i="1"/>
  <c r="I101" i="1"/>
  <c r="H101" i="1"/>
  <c r="G101" i="1"/>
  <c r="F101" i="1"/>
  <c r="E101" i="1"/>
  <c r="D101" i="1"/>
  <c r="I96" i="1"/>
  <c r="H96" i="1"/>
  <c r="G96" i="1"/>
  <c r="F96" i="1"/>
  <c r="E96" i="1"/>
  <c r="D96" i="1"/>
  <c r="I66" i="1"/>
  <c r="H66" i="1"/>
  <c r="G66" i="1"/>
  <c r="F66" i="1"/>
  <c r="E66" i="1"/>
  <c r="D66" i="1"/>
  <c r="F56" i="1"/>
  <c r="E56" i="1"/>
  <c r="D56" i="1"/>
  <c r="I61" i="1"/>
  <c r="H61" i="1"/>
  <c r="G61" i="1"/>
  <c r="F61" i="1"/>
  <c r="E61" i="1"/>
  <c r="D61" i="1"/>
  <c r="E477" i="1"/>
  <c r="E472" i="1" s="1"/>
  <c r="F477" i="1"/>
  <c r="F476" i="1" s="1"/>
  <c r="D477" i="1"/>
  <c r="D472" i="1" s="1"/>
  <c r="E490" i="1"/>
  <c r="E486" i="1" s="1"/>
  <c r="D486" i="1"/>
  <c r="E505" i="1"/>
  <c r="E501" i="1" s="1"/>
  <c r="F505" i="1"/>
  <c r="G505" i="1"/>
  <c r="G501" i="1" s="1"/>
  <c r="H505" i="1"/>
  <c r="H501" i="1" s="1"/>
  <c r="I505" i="1"/>
  <c r="D505" i="1"/>
  <c r="D501" i="1" s="1"/>
  <c r="I506" i="1"/>
  <c r="H506" i="1"/>
  <c r="G506" i="1"/>
  <c r="F506" i="1"/>
  <c r="E506" i="1"/>
  <c r="D506" i="1"/>
  <c r="I501" i="1"/>
  <c r="F501" i="1"/>
  <c r="E496" i="1"/>
  <c r="D496" i="1"/>
  <c r="I491" i="1"/>
  <c r="H491" i="1"/>
  <c r="G491" i="1"/>
  <c r="F491" i="1"/>
  <c r="E491" i="1"/>
  <c r="D491" i="1"/>
  <c r="F481" i="1"/>
  <c r="E481" i="1"/>
  <c r="D481" i="1"/>
  <c r="D388" i="1"/>
  <c r="D378" i="1" s="1"/>
  <c r="D373" i="1" s="1"/>
  <c r="E388" i="1"/>
  <c r="F388" i="1"/>
  <c r="G388" i="1"/>
  <c r="G378" i="1" s="1"/>
  <c r="G373" i="1" s="1"/>
  <c r="H388" i="1"/>
  <c r="H378" i="1" s="1"/>
  <c r="H373" i="1" s="1"/>
  <c r="I388" i="1"/>
  <c r="I378" i="1" s="1"/>
  <c r="I373" i="1" s="1"/>
  <c r="D387" i="1"/>
  <c r="D377" i="1" s="1"/>
  <c r="F382" i="1"/>
  <c r="F381" i="1" s="1"/>
  <c r="G382" i="1"/>
  <c r="G381" i="1" s="1"/>
  <c r="H382" i="1"/>
  <c r="H32" i="1" s="1"/>
  <c r="H31" i="1" s="1"/>
  <c r="I382" i="1"/>
  <c r="I381" i="1" s="1"/>
  <c r="E378" i="1"/>
  <c r="E373" i="1" s="1"/>
  <c r="F378" i="1"/>
  <c r="G391" i="1"/>
  <c r="E391" i="1"/>
  <c r="D391" i="1"/>
  <c r="F396" i="1"/>
  <c r="E396" i="1"/>
  <c r="D396" i="1"/>
  <c r="I401" i="1"/>
  <c r="H401" i="1"/>
  <c r="G401" i="1"/>
  <c r="F401" i="1"/>
  <c r="E401" i="1"/>
  <c r="D401" i="1"/>
  <c r="I406" i="1"/>
  <c r="H406" i="1"/>
  <c r="G406" i="1"/>
  <c r="F406" i="1"/>
  <c r="E406" i="1"/>
  <c r="D406" i="1"/>
  <c r="I411" i="1"/>
  <c r="H411" i="1"/>
  <c r="G411" i="1"/>
  <c r="F411" i="1"/>
  <c r="E411" i="1"/>
  <c r="D411" i="1"/>
  <c r="D416" i="1"/>
  <c r="I421" i="1"/>
  <c r="H421" i="1"/>
  <c r="G421" i="1"/>
  <c r="F421" i="1"/>
  <c r="E421" i="1"/>
  <c r="D421" i="1"/>
  <c r="I426" i="1"/>
  <c r="H426" i="1"/>
  <c r="G426" i="1"/>
  <c r="F426" i="1"/>
  <c r="E426" i="1"/>
  <c r="D426" i="1"/>
  <c r="I431" i="1"/>
  <c r="H431" i="1"/>
  <c r="G431" i="1"/>
  <c r="F431" i="1"/>
  <c r="E431" i="1"/>
  <c r="D431" i="1"/>
  <c r="E436" i="1"/>
  <c r="F436" i="1"/>
  <c r="G436" i="1"/>
  <c r="H436" i="1"/>
  <c r="I436" i="1"/>
  <c r="D436" i="1"/>
  <c r="E446" i="1"/>
  <c r="D446" i="1"/>
  <c r="E442" i="1"/>
  <c r="E441" i="1" s="1"/>
  <c r="D442" i="1"/>
  <c r="E318" i="1"/>
  <c r="E313" i="1" s="1"/>
  <c r="E308" i="1" s="1"/>
  <c r="F318" i="1"/>
  <c r="G318" i="1"/>
  <c r="G313" i="1" s="1"/>
  <c r="H318" i="1"/>
  <c r="H313" i="1" s="1"/>
  <c r="I318" i="1"/>
  <c r="I313" i="1" s="1"/>
  <c r="D318" i="1"/>
  <c r="D313" i="1" s="1"/>
  <c r="D308" i="1" s="1"/>
  <c r="D317" i="1"/>
  <c r="D312" i="1" s="1"/>
  <c r="D321" i="1"/>
  <c r="E317" i="1"/>
  <c r="G46" i="1" l="1"/>
  <c r="K506" i="1"/>
  <c r="E476" i="1"/>
  <c r="K491" i="1"/>
  <c r="K146" i="1"/>
  <c r="K426" i="1"/>
  <c r="K186" i="1"/>
  <c r="K196" i="1"/>
  <c r="K501" i="1"/>
  <c r="K505" i="1"/>
  <c r="F29" i="1"/>
  <c r="F14" i="1" s="1"/>
  <c r="K14" i="1" s="1"/>
  <c r="K49" i="1"/>
  <c r="E46" i="1"/>
  <c r="I46" i="1"/>
  <c r="K141" i="1"/>
  <c r="K47" i="1"/>
  <c r="K27" i="1"/>
  <c r="K431" i="1"/>
  <c r="K421" i="1"/>
  <c r="K411" i="1"/>
  <c r="K191" i="1"/>
  <c r="K436" i="1"/>
  <c r="K381" i="1"/>
  <c r="D42" i="1"/>
  <c r="H381" i="1"/>
  <c r="D476" i="1"/>
  <c r="F490" i="1"/>
  <c r="F470" i="1" s="1"/>
  <c r="K406" i="1"/>
  <c r="K388" i="1"/>
  <c r="K401" i="1"/>
  <c r="K111" i="1"/>
  <c r="F313" i="1"/>
  <c r="K318" i="1"/>
  <c r="F373" i="1"/>
  <c r="K373" i="1" s="1"/>
  <c r="K378" i="1"/>
  <c r="F32" i="1"/>
  <c r="K382" i="1"/>
  <c r="F71" i="1"/>
  <c r="G72" i="1"/>
  <c r="H72" i="1" s="1"/>
  <c r="F472" i="1"/>
  <c r="K61" i="1"/>
  <c r="K66" i="1"/>
  <c r="K96" i="1"/>
  <c r="K101" i="1"/>
  <c r="K106" i="1"/>
  <c r="K86" i="1"/>
  <c r="K81" i="1"/>
  <c r="K91" i="1"/>
  <c r="K121" i="1"/>
  <c r="K161" i="1"/>
  <c r="K171" i="1"/>
  <c r="K176" i="1"/>
  <c r="K201" i="1"/>
  <c r="K211" i="1"/>
  <c r="K221" i="1"/>
  <c r="K256" i="1"/>
  <c r="K241" i="1"/>
  <c r="K261" i="1"/>
  <c r="K251" i="1"/>
  <c r="K151" i="1"/>
  <c r="K156" i="1"/>
  <c r="F166" i="1"/>
  <c r="K166" i="1" s="1"/>
  <c r="K167" i="1"/>
  <c r="F51" i="1"/>
  <c r="F43" i="1"/>
  <c r="I308" i="1"/>
  <c r="I23" i="1"/>
  <c r="I13" i="1" s="1"/>
  <c r="H308" i="1"/>
  <c r="H23" i="1"/>
  <c r="H13" i="1" s="1"/>
  <c r="G308" i="1"/>
  <c r="G23" i="1"/>
  <c r="G13" i="1" s="1"/>
  <c r="E51" i="1"/>
  <c r="D470" i="1"/>
  <c r="D465" i="1" s="1"/>
  <c r="D382" i="1"/>
  <c r="F46" i="1"/>
  <c r="H46" i="1"/>
  <c r="H26" i="1"/>
  <c r="D27" i="1"/>
  <c r="D26" i="1" s="1"/>
  <c r="D46" i="1"/>
  <c r="D51" i="1"/>
  <c r="E71" i="1"/>
  <c r="G206" i="1"/>
  <c r="G182" i="1"/>
  <c r="G181" i="1" s="1"/>
  <c r="D471" i="1"/>
  <c r="D462" i="1"/>
  <c r="E471" i="1"/>
  <c r="E462" i="1"/>
  <c r="E470" i="1"/>
  <c r="E20" i="1" s="1"/>
  <c r="D441" i="1"/>
  <c r="G500" i="1"/>
  <c r="H500" i="1" s="1"/>
  <c r="I500" i="1" s="1"/>
  <c r="I32" i="1"/>
  <c r="I31" i="1" s="1"/>
  <c r="G32" i="1"/>
  <c r="G31" i="1" s="1"/>
  <c r="I26" i="1"/>
  <c r="G26" i="1"/>
  <c r="E26" i="1"/>
  <c r="D71" i="1"/>
  <c r="F496" i="1"/>
  <c r="D316" i="1"/>
  <c r="E382" i="1"/>
  <c r="E32" i="1" s="1"/>
  <c r="E31" i="1" s="1"/>
  <c r="D376" i="1"/>
  <c r="D386" i="1"/>
  <c r="E312" i="1"/>
  <c r="E316" i="1"/>
  <c r="D311" i="1"/>
  <c r="D307" i="1"/>
  <c r="D306" i="1" s="1"/>
  <c r="E321" i="1"/>
  <c r="K46" i="1" l="1"/>
  <c r="D466" i="1"/>
  <c r="D37" i="1"/>
  <c r="N37" i="1" s="1"/>
  <c r="D22" i="1"/>
  <c r="E466" i="1"/>
  <c r="F26" i="1"/>
  <c r="K26" i="1" s="1"/>
  <c r="G496" i="1"/>
  <c r="K496" i="1" s="1"/>
  <c r="K29" i="1"/>
  <c r="F486" i="1"/>
  <c r="K32" i="1"/>
  <c r="F20" i="1"/>
  <c r="F16" i="1" s="1"/>
  <c r="K500" i="1"/>
  <c r="D20" i="1"/>
  <c r="D16" i="1" s="1"/>
  <c r="F471" i="1"/>
  <c r="K72" i="1"/>
  <c r="F462" i="1"/>
  <c r="G71" i="1"/>
  <c r="K71" i="1" s="1"/>
  <c r="F23" i="1"/>
  <c r="K23" i="1" s="1"/>
  <c r="K43" i="1"/>
  <c r="D32" i="1"/>
  <c r="D31" i="1" s="1"/>
  <c r="I72" i="1"/>
  <c r="I71" i="1" s="1"/>
  <c r="H71" i="1"/>
  <c r="F31" i="1"/>
  <c r="K31" i="1" s="1"/>
  <c r="F308" i="1"/>
  <c r="K308" i="1" s="1"/>
  <c r="K313" i="1"/>
  <c r="H490" i="1"/>
  <c r="H486" i="1" s="1"/>
  <c r="D372" i="1"/>
  <c r="D371" i="1" s="1"/>
  <c r="D381" i="1"/>
  <c r="E465" i="1"/>
  <c r="E461" i="1" s="1"/>
  <c r="G490" i="1"/>
  <c r="G486" i="1" s="1"/>
  <c r="H496" i="1"/>
  <c r="D461" i="1"/>
  <c r="H182" i="1"/>
  <c r="H181" i="1" s="1"/>
  <c r="H206" i="1"/>
  <c r="E16" i="1"/>
  <c r="E15" i="1"/>
  <c r="I490" i="1"/>
  <c r="I496" i="1"/>
  <c r="F466" i="1"/>
  <c r="F465" i="1"/>
  <c r="E381" i="1"/>
  <c r="E307" i="1"/>
  <c r="E306" i="1" s="1"/>
  <c r="E311" i="1"/>
  <c r="E39" i="1"/>
  <c r="F39" i="1"/>
  <c r="G39" i="1"/>
  <c r="H39" i="1"/>
  <c r="I39" i="1"/>
  <c r="D39" i="1"/>
  <c r="D15" i="1" l="1"/>
  <c r="H470" i="1"/>
  <c r="H20" i="1" s="1"/>
  <c r="H15" i="1" s="1"/>
  <c r="K486" i="1"/>
  <c r="K39" i="1"/>
  <c r="F15" i="1"/>
  <c r="G470" i="1"/>
  <c r="G20" i="1" s="1"/>
  <c r="G16" i="1" s="1"/>
  <c r="K16" i="1" s="1"/>
  <c r="K490" i="1"/>
  <c r="F461" i="1"/>
  <c r="F13" i="1"/>
  <c r="K13" i="1" s="1"/>
  <c r="D12" i="1"/>
  <c r="I206" i="1"/>
  <c r="I182" i="1"/>
  <c r="I181" i="1" s="1"/>
  <c r="G117" i="1"/>
  <c r="G116" i="1" s="1"/>
  <c r="G126" i="1"/>
  <c r="I470" i="1"/>
  <c r="I20" i="1" s="1"/>
  <c r="I486" i="1"/>
  <c r="G15" i="1" l="1"/>
  <c r="K15" i="1" s="1"/>
  <c r="H465" i="1"/>
  <c r="H466" i="1"/>
  <c r="H16" i="1"/>
  <c r="G465" i="1"/>
  <c r="K20" i="1"/>
  <c r="G466" i="1"/>
  <c r="K466" i="1" s="1"/>
  <c r="K470" i="1"/>
  <c r="I16" i="1"/>
  <c r="I15" i="1"/>
  <c r="I466" i="1"/>
  <c r="I465" i="1"/>
  <c r="R8" i="1"/>
  <c r="S8" i="1"/>
  <c r="S10" i="1" s="1"/>
  <c r="Q8" i="1"/>
  <c r="E43" i="1"/>
  <c r="E23" i="1" s="1"/>
  <c r="G38" i="1"/>
  <c r="H38" i="1"/>
  <c r="D43" i="1"/>
  <c r="U8" i="1" l="1"/>
  <c r="M10" i="1" s="1"/>
  <c r="K465" i="1"/>
  <c r="E13" i="1"/>
  <c r="E38" i="1"/>
  <c r="D38" i="1"/>
  <c r="D36" i="1" s="1"/>
  <c r="D41" i="1"/>
  <c r="D23" i="1"/>
  <c r="I38" i="1"/>
  <c r="F38" i="1"/>
  <c r="K38" i="1" s="1"/>
  <c r="M9" i="1" l="1"/>
  <c r="D13" i="1"/>
  <c r="D11" i="1" s="1"/>
  <c r="D21" i="1"/>
  <c r="G77" i="1" l="1"/>
  <c r="G57" i="1"/>
  <c r="E247" i="1" l="1"/>
  <c r="I57" i="1"/>
  <c r="H57" i="1"/>
  <c r="I77" i="1"/>
  <c r="I76" i="1" s="1"/>
  <c r="H77" i="1"/>
  <c r="H76" i="1" s="1"/>
  <c r="G482" i="1"/>
  <c r="G52" i="1"/>
  <c r="K57" i="1"/>
  <c r="G56" i="1"/>
  <c r="K56" i="1" s="1"/>
  <c r="K77" i="1"/>
  <c r="G76" i="1"/>
  <c r="K76" i="1" s="1"/>
  <c r="K52" i="1" l="1"/>
  <c r="G51" i="1"/>
  <c r="K51" i="1" s="1"/>
  <c r="I482" i="1"/>
  <c r="H482" i="1"/>
  <c r="I52" i="1"/>
  <c r="I56" i="1"/>
  <c r="F247" i="1"/>
  <c r="K482" i="1"/>
  <c r="G477" i="1"/>
  <c r="G481" i="1"/>
  <c r="K481" i="1" s="1"/>
  <c r="H52" i="1"/>
  <c r="H56" i="1"/>
  <c r="E237" i="1"/>
  <c r="E236" i="1" s="1"/>
  <c r="E246" i="1"/>
  <c r="I112" i="1" l="1"/>
  <c r="I111" i="1" s="1"/>
  <c r="H112" i="1"/>
  <c r="H111" i="1" s="1"/>
  <c r="H51" i="1"/>
  <c r="G472" i="1"/>
  <c r="G476" i="1"/>
  <c r="K476" i="1" s="1"/>
  <c r="K477" i="1"/>
  <c r="F237" i="1"/>
  <c r="F246" i="1"/>
  <c r="H477" i="1"/>
  <c r="H481" i="1"/>
  <c r="G247" i="1"/>
  <c r="I51" i="1"/>
  <c r="I477" i="1"/>
  <c r="I481" i="1"/>
  <c r="I472" i="1" l="1"/>
  <c r="I476" i="1"/>
  <c r="I247" i="1"/>
  <c r="H247" i="1"/>
  <c r="H472" i="1"/>
  <c r="H476" i="1"/>
  <c r="F236" i="1"/>
  <c r="G462" i="1"/>
  <c r="G471" i="1"/>
  <c r="K471" i="1" s="1"/>
  <c r="K472" i="1"/>
  <c r="G237" i="1"/>
  <c r="K237" i="1" s="1"/>
  <c r="G246" i="1"/>
  <c r="K246" i="1" s="1"/>
  <c r="K247" i="1"/>
  <c r="K462" i="1" l="1"/>
  <c r="G461" i="1"/>
  <c r="K461" i="1" s="1"/>
  <c r="H462" i="1"/>
  <c r="H461" i="1" s="1"/>
  <c r="H471" i="1"/>
  <c r="I237" i="1"/>
  <c r="I236" i="1" s="1"/>
  <c r="I246" i="1"/>
  <c r="I462" i="1"/>
  <c r="I461" i="1" s="1"/>
  <c r="I471" i="1"/>
  <c r="G236" i="1"/>
  <c r="K236" i="1" s="1"/>
  <c r="G42" i="1"/>
  <c r="H237" i="1"/>
  <c r="H236" i="1" s="1"/>
  <c r="H246" i="1"/>
  <c r="I392" i="1" l="1"/>
  <c r="H392" i="1"/>
  <c r="G41" i="1"/>
  <c r="G37" i="1"/>
  <c r="G36" i="1" s="1"/>
  <c r="F357" i="1" l="1"/>
  <c r="I391" i="1"/>
  <c r="G362" i="1"/>
  <c r="H391" i="1"/>
  <c r="I362" i="1" l="1"/>
  <c r="H362" i="1"/>
  <c r="G357" i="1"/>
  <c r="G356" i="1" s="1"/>
  <c r="K362" i="1"/>
  <c r="G352" i="1"/>
  <c r="G361" i="1"/>
  <c r="K361" i="1" s="1"/>
  <c r="K357" i="1"/>
  <c r="F356" i="1"/>
  <c r="K356" i="1" s="1"/>
  <c r="F352" i="1"/>
  <c r="I357" i="1" l="1"/>
  <c r="I356" i="1" s="1"/>
  <c r="H357" i="1"/>
  <c r="H356" i="1" s="1"/>
  <c r="I352" i="1"/>
  <c r="I361" i="1"/>
  <c r="K352" i="1"/>
  <c r="F347" i="1"/>
  <c r="F351" i="1"/>
  <c r="G347" i="1"/>
  <c r="G351" i="1"/>
  <c r="H352" i="1"/>
  <c r="H361" i="1"/>
  <c r="K351" i="1" l="1"/>
  <c r="I351" i="1"/>
  <c r="I347" i="1"/>
  <c r="H351" i="1"/>
  <c r="H347" i="1"/>
  <c r="G346" i="1"/>
  <c r="G342" i="1"/>
  <c r="G341" i="1" s="1"/>
  <c r="K347" i="1"/>
  <c r="F346" i="1"/>
  <c r="K346" i="1" s="1"/>
  <c r="F342" i="1"/>
  <c r="H342" i="1" l="1"/>
  <c r="H341" i="1" s="1"/>
  <c r="H346" i="1"/>
  <c r="I342" i="1"/>
  <c r="I341" i="1" s="1"/>
  <c r="I346" i="1"/>
  <c r="F341" i="1"/>
  <c r="K341" i="1" s="1"/>
  <c r="K342" i="1"/>
  <c r="G397" i="1" l="1"/>
  <c r="H127" i="1"/>
  <c r="F392" i="1"/>
  <c r="K392" i="1" l="1"/>
  <c r="F391" i="1"/>
  <c r="K391" i="1" s="1"/>
  <c r="F137" i="1"/>
  <c r="I397" i="1"/>
  <c r="H397" i="1"/>
  <c r="H117" i="1"/>
  <c r="H126" i="1"/>
  <c r="K397" i="1"/>
  <c r="G396" i="1"/>
  <c r="K396" i="1" s="1"/>
  <c r="E417" i="1" l="1"/>
  <c r="H396" i="1"/>
  <c r="K137" i="1"/>
  <c r="F132" i="1"/>
  <c r="F136" i="1"/>
  <c r="K136" i="1" s="1"/>
  <c r="F232" i="1"/>
  <c r="E232" i="1"/>
  <c r="F207" i="1"/>
  <c r="E207" i="1"/>
  <c r="H116" i="1"/>
  <c r="H42" i="1"/>
  <c r="I396" i="1"/>
  <c r="H37" i="1" l="1"/>
  <c r="H36" i="1" s="1"/>
  <c r="H41" i="1"/>
  <c r="E182" i="1"/>
  <c r="E181" i="1" s="1"/>
  <c r="E206" i="1"/>
  <c r="E227" i="1"/>
  <c r="E226" i="1" s="1"/>
  <c r="E231" i="1"/>
  <c r="F417" i="1"/>
  <c r="K207" i="1"/>
  <c r="F206" i="1"/>
  <c r="K206" i="1" s="1"/>
  <c r="F182" i="1"/>
  <c r="K232" i="1"/>
  <c r="F227" i="1"/>
  <c r="F231" i="1"/>
  <c r="K231" i="1" s="1"/>
  <c r="K132" i="1"/>
  <c r="F131" i="1"/>
  <c r="K131" i="1" s="1"/>
  <c r="E416" i="1"/>
  <c r="E387" i="1"/>
  <c r="E127" i="1"/>
  <c r="E377" i="1" l="1"/>
  <c r="E386" i="1"/>
  <c r="F416" i="1"/>
  <c r="F387" i="1"/>
  <c r="E117" i="1"/>
  <c r="E126" i="1"/>
  <c r="K227" i="1"/>
  <c r="F226" i="1"/>
  <c r="K226" i="1" s="1"/>
  <c r="F181" i="1"/>
  <c r="K181" i="1" s="1"/>
  <c r="K182" i="1"/>
  <c r="G417" i="1"/>
  <c r="F127" i="1"/>
  <c r="K127" i="1" l="1"/>
  <c r="F126" i="1"/>
  <c r="K126" i="1" s="1"/>
  <c r="F117" i="1"/>
  <c r="G416" i="1"/>
  <c r="G387" i="1"/>
  <c r="K387" i="1" s="1"/>
  <c r="F377" i="1"/>
  <c r="F386" i="1"/>
  <c r="K417" i="1"/>
  <c r="E376" i="1"/>
  <c r="E372" i="1"/>
  <c r="E371" i="1" s="1"/>
  <c r="H417" i="1"/>
  <c r="E116" i="1"/>
  <c r="E42" i="1"/>
  <c r="K416" i="1"/>
  <c r="F322" i="1" l="1"/>
  <c r="E37" i="1"/>
  <c r="E36" i="1" s="1"/>
  <c r="E22" i="1"/>
  <c r="E41" i="1"/>
  <c r="H416" i="1"/>
  <c r="H387" i="1"/>
  <c r="G377" i="1"/>
  <c r="G386" i="1"/>
  <c r="K386" i="1" s="1"/>
  <c r="F116" i="1"/>
  <c r="K116" i="1" s="1"/>
  <c r="K117" i="1"/>
  <c r="F42" i="1"/>
  <c r="I417" i="1"/>
  <c r="F372" i="1"/>
  <c r="F376" i="1"/>
  <c r="G322" i="1"/>
  <c r="K322" i="1" l="1"/>
  <c r="G321" i="1"/>
  <c r="G317" i="1"/>
  <c r="F371" i="1"/>
  <c r="I416" i="1"/>
  <c r="I387" i="1"/>
  <c r="H377" i="1"/>
  <c r="H386" i="1"/>
  <c r="K42" i="1"/>
  <c r="F37" i="1"/>
  <c r="F41" i="1"/>
  <c r="K41" i="1" s="1"/>
  <c r="K377" i="1"/>
  <c r="G372" i="1"/>
  <c r="G371" i="1" s="1"/>
  <c r="G376" i="1"/>
  <c r="K376" i="1" s="1"/>
  <c r="E12" i="1"/>
  <c r="E11" i="1" s="1"/>
  <c r="E21" i="1"/>
  <c r="V8" i="1"/>
  <c r="F317" i="1"/>
  <c r="F321" i="1"/>
  <c r="I127" i="1"/>
  <c r="H322" i="1"/>
  <c r="M18" i="1" l="1"/>
  <c r="M17" i="1"/>
  <c r="N17" i="1"/>
  <c r="N18" i="1"/>
  <c r="N9" i="1"/>
  <c r="N10" i="1"/>
  <c r="M11" i="1" s="1"/>
  <c r="I377" i="1"/>
  <c r="I386" i="1"/>
  <c r="K372" i="1"/>
  <c r="K317" i="1"/>
  <c r="G316" i="1"/>
  <c r="G312" i="1"/>
  <c r="H321" i="1"/>
  <c r="H317" i="1"/>
  <c r="I126" i="1"/>
  <c r="I117" i="1"/>
  <c r="F316" i="1"/>
  <c r="F312" i="1"/>
  <c r="F36" i="1"/>
  <c r="K36" i="1" s="1"/>
  <c r="K37" i="1"/>
  <c r="H372" i="1"/>
  <c r="H371" i="1" s="1"/>
  <c r="H376" i="1"/>
  <c r="K371" i="1"/>
  <c r="K321" i="1"/>
  <c r="I322" i="1"/>
  <c r="I317" i="1" l="1"/>
  <c r="I321" i="1"/>
  <c r="K316" i="1"/>
  <c r="I372" i="1"/>
  <c r="I371" i="1" s="1"/>
  <c r="I376" i="1"/>
  <c r="F307" i="1"/>
  <c r="F311" i="1"/>
  <c r="F22" i="1"/>
  <c r="I116" i="1"/>
  <c r="I42" i="1"/>
  <c r="H312" i="1"/>
  <c r="H316" i="1"/>
  <c r="K312" i="1"/>
  <c r="G307" i="1"/>
  <c r="G306" i="1" s="1"/>
  <c r="G311" i="1"/>
  <c r="K311" i="1" s="1"/>
  <c r="G22" i="1"/>
  <c r="H307" i="1" l="1"/>
  <c r="H306" i="1" s="1"/>
  <c r="H311" i="1"/>
  <c r="H22" i="1"/>
  <c r="I312" i="1"/>
  <c r="I22" i="1" s="1"/>
  <c r="I316" i="1"/>
  <c r="G21" i="1"/>
  <c r="X8" i="1"/>
  <c r="G12" i="1"/>
  <c r="G11" i="1" s="1"/>
  <c r="I37" i="1"/>
  <c r="I36" i="1" s="1"/>
  <c r="I41" i="1"/>
  <c r="K22" i="1"/>
  <c r="F21" i="1"/>
  <c r="W8" i="1"/>
  <c r="F12" i="1"/>
  <c r="F306" i="1"/>
  <c r="K306" i="1" s="1"/>
  <c r="K307" i="1"/>
  <c r="P17" i="1" l="1"/>
  <c r="P18" i="1"/>
  <c r="K12" i="1"/>
  <c r="F11" i="1"/>
  <c r="O17" i="1"/>
  <c r="O18" i="1"/>
  <c r="Z8" i="1"/>
  <c r="I12" i="1"/>
  <c r="I11" i="1" s="1"/>
  <c r="I21" i="1"/>
  <c r="H21" i="1"/>
  <c r="Y8" i="1"/>
  <c r="H12" i="1"/>
  <c r="H11" i="1" s="1"/>
  <c r="O10" i="1"/>
  <c r="O9" i="1"/>
  <c r="K21" i="1"/>
  <c r="I307" i="1"/>
  <c r="I306" i="1" s="1"/>
  <c r="I311" i="1"/>
  <c r="Q17" i="1" l="1"/>
  <c r="Q18" i="1"/>
  <c r="R18" i="1" l="1"/>
  <c r="R17" i="1"/>
</calcChain>
</file>

<file path=xl/sharedStrings.xml><?xml version="1.0" encoding="utf-8"?>
<sst xmlns="http://schemas.openxmlformats.org/spreadsheetml/2006/main" count="1499" uniqueCount="130">
  <si>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</si>
  <si>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</si>
  <si>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</si>
  <si>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</si>
  <si>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</si>
  <si>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9</t>
  </si>
  <si>
    <t>2020 год</t>
  </si>
  <si>
    <t>10</t>
  </si>
  <si>
    <t>2021 год</t>
  </si>
  <si>
    <t>11</t>
  </si>
  <si>
    <t>2022 год</t>
  </si>
  <si>
    <t>12</t>
  </si>
  <si>
    <t>2023 год</t>
  </si>
  <si>
    <t>13</t>
  </si>
  <si>
    <t>2024 год</t>
  </si>
  <si>
    <t>14</t>
  </si>
  <si>
    <t>Всего</t>
  </si>
  <si>
    <t xml:space="preserve"> Государственная программа «Развитие здравоохранения» на 2019-2024 годы</t>
  </si>
  <si>
    <t>Всего, в том числе</t>
  </si>
  <si>
    <t>ОБ</t>
  </si>
  <si>
    <t>ФБ</t>
  </si>
  <si>
    <t>МБ</t>
  </si>
  <si>
    <t>ИИ</t>
  </si>
  <si>
    <t>Территориальный фонд обязательного медицинского страхования Иркутской области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</si>
  <si>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</si>
  <si>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</si>
  <si>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</si>
  <si>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</si>
  <si>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</si>
  <si>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</si>
  <si>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</si>
  <si>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</si>
  <si>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</si>
  <si>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</si>
  <si>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</si>
  <si>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</si>
  <si>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</si>
  <si>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</si>
  <si>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</si>
  <si>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</si>
  <si>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</si>
  <si>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«Оказание скорой, в том числе скорой специализированной, медицинской помощи»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</si>
  <si>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</si>
  <si>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</si>
  <si>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</si>
  <si>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</si>
  <si>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</si>
  <si>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</si>
  <si>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</si>
  <si>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</si>
  <si>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</si>
  <si>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</si>
  <si>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«Совершенствование службы родовспоможения» на 2019-2024 годы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</si>
  <si>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</si>
  <si>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</si>
  <si>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</si>
  <si>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</si>
  <si>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</si>
  <si>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</si>
  <si>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</si>
  <si>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</si>
  <si>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</si>
  <si>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«Медицинская реабилитация и санаторно-курортное лечение в медицинских организациях, подведомственных министерству здравоохранения Иркутской области»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</si>
  <si>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</si>
  <si>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</si>
  <si>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</si>
  <si>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</si>
  <si>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</si>
  <si>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</si>
  <si>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«Повышение престижа профессии, в том числе за счет создания позитивного образа медицинского работника в общественном сознании - организация проведения профессиональных конкурсов: «Лучший по профессии - врач», «Лучший по профессии - средний медицинский работник»»</t>
  </si>
  <si>
    <t xml:space="preserve"> 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</si>
  <si>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</si>
  <si>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</si>
  <si>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</si>
  <si>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</si>
  <si>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</si>
  <si>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«Экспертиза качества фармацевтической субстанции, произведенной для реализации»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</si>
  <si>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</si>
  <si>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</si>
  <si>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</si>
  <si>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</si>
  <si>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</si>
  <si>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«Внедрение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</si>
  <si>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</si>
  <si>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</si>
  <si>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</si>
  <si>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</si>
  <si>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</si>
  <si>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</si>
  <si>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</si>
  <si>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</si>
  <si>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</si>
  <si>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</si>
  <si>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</si>
  <si>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«Мероприятия по развитию материально-технической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</si>
  <si>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</si>
  <si>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</si>
  <si>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</si>
  <si>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</si>
  <si>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</si>
  <si>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Основное мероприятие «Организация и реализация территориальной программы обязательного медицинского страхования» на 2019-2024 годы</t>
  </si>
  <si>
    <t xml:space="preserve"> «Дополнительное финансовое обеспечение организации обязательного медицинского страхования на территории Иркутской области»</t>
  </si>
  <si>
    <t xml:space="preserve"> «Финансовое обеспечение организации обязательного медицинского страхования на территориях субъектов Российской Федерации»</t>
  </si>
  <si>
    <t xml:space="preserve"> 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2019-2024 годы</t>
  </si>
  <si>
    <t xml:space="preserve"> «Финансовое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оборудования»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</si>
  <si>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2019-2024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</si>
  <si>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</si>
  <si>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>к государственной программе Иркутской области</t>
  </si>
  <si>
    <t>«Приложение 10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</si>
  <si>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</si>
  <si>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>»</t>
  </si>
  <si>
    <t>предельники</t>
  </si>
  <si>
    <t>взнос</t>
  </si>
  <si>
    <t>итого</t>
  </si>
  <si>
    <t xml:space="preserve"> 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</si>
  <si>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>«Формирование и развитие регионального фрагмента Единой государственной информационной системы в сфере здравоохранения»</t>
  </si>
  <si>
    <t xml:space="preserve"> Государственная программа Иркутской области «Развитие здравоохранения» на 2019-2024 годы</t>
  </si>
  <si>
    <t>«Развитие здравоохранения» на 2019-2024 годы</t>
  </si>
  <si>
    <t xml:space="preserve"> Основное мероприятие «Медицинская реабилитация и санаторно-курортное лечение» на 2019-2024 годы </t>
  </si>
  <si>
    <t xml:space="preserve"> Основное мероприятие «Развитие государственно-частного партнерства в сфере здравоохранения» на 2019-2024 годы</t>
  </si>
  <si>
    <t xml:space="preserve"> Основное мероприятие «Государственная политика в сфере здравоохранения Иркутской области» на 2019-2024 годы</t>
  </si>
  <si>
    <t xml:space="preserve"> Основное мероприятие «Строительство, реконструкция, в том числе выполнение проектных и изыскательских работ, объектов здравоохранения государственной собственности Иркутской области в сфере здравоохранения» на 2019-2024 годы </t>
  </si>
  <si>
    <t xml:space="preserve"> «Строительство, реконструкция, в том числе выполнение проектных и изыскательских работ, объектов здравоохранения государственной собственности Иркутской области в сфере здравоохранения»</t>
  </si>
  <si>
    <t>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</si>
  <si>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>ВЦП «Развитие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Иркутской области» на 2019-2021 годы</t>
  </si>
  <si>
    <t xml:space="preserve">  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</si>
  <si>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>«Предоставление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</si>
  <si>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>министерство строительства и жилищно-коммунального хозяйства Иркутской области</t>
  </si>
  <si>
    <t xml:space="preserve">ПРОГНОЗНАЯ (СПРАВОЧНАЯ) ОЦЕНКА РЕСУРСНОГО ОБЕСПЕЧЕНИЯ РЕАЛИЗАЦИИ ГОСУДАРСТВЕННОЙ ПРОГРАММЫ ИРКУТСКОЙ ОБЛАСТИ «РАЗВИТИЕ ЗДРАВООХРАНЕНИЯ» на 2019-2024 года ЗА СЧЕТ ВСЕХ ИСТОЧНИКОВ ФИНАНСИРОВАНИЯ
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</si>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</sst>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?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right"/>
    </xf>
    <xf numFmtId="164" fontId="1" fillId="0" borderId="3" xfId="0" applyNumberFormat="1" applyFont="1" applyFill="1" applyBorder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left" vertical="top" wrapText="1"/>
    </xf>
    <xf numFmtId="164" fontId="4" fillId="0" borderId="3" xfId="0" applyNumberFormat="1" applyFont="1" applyFill="1" applyBorder="1" applyAlignment="1" applyProtection="1">
      <alignment horizontal="right"/>
    </xf>
    <xf numFmtId="164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164" fontId="3" fillId="2" borderId="3" xfId="0" applyNumberFormat="1" applyFont="1" applyFill="1" applyBorder="1" applyAlignment="1" applyProtection="1">
      <alignment horizontal="right"/>
    </xf>
    <xf numFmtId="164" fontId="1" fillId="2" borderId="3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165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9_&#1054;&#1058;&#1056;&#1040;&#1041;&#1054;&#1058;&#1040;&#1053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сопост"/>
    </sheetNames>
    <sheetDataSet>
      <sheetData sheetId="0">
        <row r="12">
          <cell r="D12">
            <v>27650371.300000001</v>
          </cell>
        </row>
        <row r="44">
          <cell r="D44">
            <v>165460.70000000001</v>
          </cell>
          <cell r="E44">
            <v>142376.5</v>
          </cell>
          <cell r="F44">
            <v>142376.5</v>
          </cell>
          <cell r="G44">
            <v>142376.5</v>
          </cell>
          <cell r="H44">
            <v>142376.5</v>
          </cell>
          <cell r="I44">
            <v>142376.5</v>
          </cell>
        </row>
        <row r="48">
          <cell r="D48">
            <v>4383.5</v>
          </cell>
          <cell r="E48">
            <v>4383.5</v>
          </cell>
          <cell r="F48">
            <v>4383.5</v>
          </cell>
          <cell r="G48">
            <v>4383.5</v>
          </cell>
          <cell r="H48">
            <v>4383.5</v>
          </cell>
          <cell r="I48">
            <v>4383.5</v>
          </cell>
        </row>
        <row r="49">
          <cell r="D49">
            <v>5395.4</v>
          </cell>
          <cell r="E49">
            <v>5395.4</v>
          </cell>
          <cell r="F49">
            <v>5395.4</v>
          </cell>
        </row>
        <row r="52">
          <cell r="D52">
            <v>7650.6</v>
          </cell>
          <cell r="E52">
            <v>7650.6</v>
          </cell>
          <cell r="F52">
            <v>7650.6</v>
          </cell>
          <cell r="G52">
            <v>7650.6</v>
          </cell>
          <cell r="H52">
            <v>7650.6</v>
          </cell>
          <cell r="I52">
            <v>7650.6</v>
          </cell>
        </row>
        <row r="60">
          <cell r="D60">
            <v>794901.2</v>
          </cell>
          <cell r="E60">
            <v>627081.89999999991</v>
          </cell>
          <cell r="F60">
            <v>627081.89999999991</v>
          </cell>
          <cell r="G60">
            <v>627081.89999999991</v>
          </cell>
          <cell r="H60">
            <v>627081.89999999991</v>
          </cell>
          <cell r="I60">
            <v>627081.89999999991</v>
          </cell>
        </row>
        <row r="61">
          <cell r="D61">
            <v>122349.1</v>
          </cell>
          <cell r="E61">
            <v>122349.1</v>
          </cell>
          <cell r="F61">
            <v>122349.1</v>
          </cell>
        </row>
        <row r="64">
          <cell r="D64">
            <v>26079.9</v>
          </cell>
          <cell r="E64">
            <v>26079.9</v>
          </cell>
          <cell r="F64">
            <v>26079.9</v>
          </cell>
          <cell r="G64">
            <v>26079.9</v>
          </cell>
          <cell r="H64">
            <v>26079.9</v>
          </cell>
          <cell r="I64">
            <v>26079.9</v>
          </cell>
        </row>
        <row r="65">
          <cell r="D65">
            <v>50923.9</v>
          </cell>
          <cell r="E65">
            <v>50923.9</v>
          </cell>
          <cell r="F65">
            <v>50923.9</v>
          </cell>
        </row>
        <row r="68">
          <cell r="D68">
            <v>13191.4</v>
          </cell>
          <cell r="E68">
            <v>13191.4</v>
          </cell>
          <cell r="F68">
            <v>13191.4</v>
          </cell>
          <cell r="G68">
            <v>13191.4</v>
          </cell>
          <cell r="H68">
            <v>13191.4</v>
          </cell>
          <cell r="I68">
            <v>13191.4</v>
          </cell>
        </row>
        <row r="69">
          <cell r="D69">
            <v>29911.200000000001</v>
          </cell>
          <cell r="E69">
            <v>29911.200000000001</v>
          </cell>
          <cell r="F69">
            <v>29911.200000000001</v>
          </cell>
        </row>
        <row r="72">
          <cell r="D72">
            <v>807.9</v>
          </cell>
          <cell r="E72">
            <v>807.9</v>
          </cell>
          <cell r="F72">
            <v>807.9</v>
          </cell>
          <cell r="G72">
            <v>807.9</v>
          </cell>
          <cell r="H72">
            <v>807.9</v>
          </cell>
          <cell r="I72">
            <v>807.9</v>
          </cell>
        </row>
        <row r="73">
          <cell r="D73">
            <v>716.1</v>
          </cell>
          <cell r="E73">
            <v>716.1</v>
          </cell>
          <cell r="F73">
            <v>716.1</v>
          </cell>
        </row>
        <row r="76">
          <cell r="D76">
            <v>259625</v>
          </cell>
          <cell r="E76">
            <v>259625</v>
          </cell>
          <cell r="F76">
            <v>259625</v>
          </cell>
          <cell r="G76">
            <v>259625</v>
          </cell>
          <cell r="H76">
            <v>259625</v>
          </cell>
          <cell r="I76">
            <v>259625</v>
          </cell>
        </row>
        <row r="80">
          <cell r="D80">
            <v>881414.8</v>
          </cell>
          <cell r="E80">
            <v>881414.8</v>
          </cell>
          <cell r="F80">
            <v>881414.8</v>
          </cell>
          <cell r="G80">
            <v>881414.8</v>
          </cell>
          <cell r="H80">
            <v>881414.8</v>
          </cell>
          <cell r="I80">
            <v>881414.8</v>
          </cell>
        </row>
        <row r="84">
          <cell r="D84">
            <v>54121.2</v>
          </cell>
          <cell r="E84">
            <v>54121.2</v>
          </cell>
          <cell r="F84">
            <v>54121.2</v>
          </cell>
          <cell r="G84">
            <v>54121.2</v>
          </cell>
          <cell r="H84">
            <v>54121.2</v>
          </cell>
          <cell r="I84">
            <v>54121.2</v>
          </cell>
        </row>
        <row r="88">
          <cell r="D88">
            <v>3517313.5</v>
          </cell>
          <cell r="E88">
            <v>3462444.9</v>
          </cell>
          <cell r="F88">
            <v>3462444.9</v>
          </cell>
          <cell r="G88">
            <v>3462444.9000000004</v>
          </cell>
          <cell r="H88">
            <v>3462444.9000000004</v>
          </cell>
          <cell r="I88">
            <v>3462444.9000000004</v>
          </cell>
        </row>
        <row r="96">
          <cell r="D96">
            <v>96537.5</v>
          </cell>
          <cell r="E96">
            <v>96537.5</v>
          </cell>
          <cell r="F96">
            <v>96537.5</v>
          </cell>
          <cell r="G96">
            <v>96537.5</v>
          </cell>
          <cell r="H96">
            <v>96537.5</v>
          </cell>
          <cell r="I96">
            <v>96537.5</v>
          </cell>
        </row>
        <row r="100">
          <cell r="D100">
            <v>139099.9</v>
          </cell>
          <cell r="E100">
            <v>139099.9</v>
          </cell>
          <cell r="F100">
            <v>139099.9</v>
          </cell>
          <cell r="G100">
            <v>139099.9</v>
          </cell>
          <cell r="H100">
            <v>139099.9</v>
          </cell>
          <cell r="I100">
            <v>139099.9</v>
          </cell>
        </row>
        <row r="108">
          <cell r="D108">
            <v>366343.5</v>
          </cell>
          <cell r="E108">
            <v>360118.2</v>
          </cell>
          <cell r="F108">
            <v>360118.2</v>
          </cell>
          <cell r="G108">
            <v>360118.2</v>
          </cell>
          <cell r="H108">
            <v>360118.2</v>
          </cell>
          <cell r="I108">
            <v>360118.2</v>
          </cell>
        </row>
        <row r="124">
          <cell r="D124">
            <v>57346.400000000001</v>
          </cell>
          <cell r="E124">
            <v>37224.800000000003</v>
          </cell>
          <cell r="F124">
            <v>37224.800000000003</v>
          </cell>
          <cell r="G124">
            <v>37224.800000000003</v>
          </cell>
          <cell r="H124">
            <v>37224.800000000003</v>
          </cell>
          <cell r="I124">
            <v>37224.800000000003</v>
          </cell>
        </row>
        <row r="128">
          <cell r="D128">
            <v>52422.8</v>
          </cell>
          <cell r="E128">
            <v>52422.8</v>
          </cell>
          <cell r="F128">
            <v>52422.8</v>
          </cell>
        </row>
        <row r="136">
          <cell r="D136">
            <v>51227.1</v>
          </cell>
          <cell r="E136">
            <v>51227.1</v>
          </cell>
          <cell r="F136">
            <v>51227.1</v>
          </cell>
          <cell r="G136">
            <v>51227.1</v>
          </cell>
          <cell r="H136">
            <v>51227.1</v>
          </cell>
          <cell r="I136">
            <v>51227.1</v>
          </cell>
        </row>
        <row r="140">
          <cell r="D140">
            <v>4392.1000000000004</v>
          </cell>
          <cell r="E140">
            <v>4392.1000000000004</v>
          </cell>
          <cell r="F140">
            <v>4392.1000000000004</v>
          </cell>
          <cell r="G140">
            <v>4392.1000000000004</v>
          </cell>
          <cell r="H140">
            <v>4392.1000000000004</v>
          </cell>
          <cell r="I140">
            <v>4392.1000000000004</v>
          </cell>
        </row>
        <row r="148">
          <cell r="D148">
            <v>28496.1</v>
          </cell>
          <cell r="E148">
            <v>28496.1</v>
          </cell>
          <cell r="F148">
            <v>28496.1</v>
          </cell>
          <cell r="G148">
            <v>28496.1</v>
          </cell>
          <cell r="H148">
            <v>28496.1</v>
          </cell>
          <cell r="I148">
            <v>28496.1</v>
          </cell>
        </row>
        <row r="152">
          <cell r="D152">
            <v>20100</v>
          </cell>
          <cell r="E152">
            <v>20100</v>
          </cell>
          <cell r="F152">
            <v>20100</v>
          </cell>
          <cell r="G152">
            <v>20100</v>
          </cell>
          <cell r="H152">
            <v>20100</v>
          </cell>
          <cell r="I152">
            <v>20100</v>
          </cell>
        </row>
        <row r="156">
          <cell r="D156">
            <v>355999.1</v>
          </cell>
          <cell r="E156">
            <v>355999.1</v>
          </cell>
          <cell r="F156">
            <v>355999.1</v>
          </cell>
          <cell r="G156">
            <v>355999.1</v>
          </cell>
          <cell r="H156">
            <v>355999.1</v>
          </cell>
          <cell r="I156">
            <v>355999.1</v>
          </cell>
        </row>
        <row r="160">
          <cell r="D160">
            <v>4121.2</v>
          </cell>
          <cell r="E160">
            <v>4121.2</v>
          </cell>
          <cell r="F160">
            <v>4121.2</v>
          </cell>
          <cell r="G160">
            <v>4121.2</v>
          </cell>
          <cell r="H160">
            <v>4121.2</v>
          </cell>
          <cell r="I160">
            <v>4121.2</v>
          </cell>
        </row>
        <row r="164">
          <cell r="D164">
            <v>33176.799999999996</v>
          </cell>
          <cell r="E164">
            <v>33176.799999999996</v>
          </cell>
          <cell r="F164">
            <v>33176.799999999996</v>
          </cell>
          <cell r="G164">
            <v>33176.800000000003</v>
          </cell>
          <cell r="H164">
            <v>33176.800000000003</v>
          </cell>
          <cell r="I164">
            <v>33176.800000000003</v>
          </cell>
        </row>
        <row r="172">
          <cell r="D172">
            <v>42055.1</v>
          </cell>
          <cell r="E172">
            <v>42055.1</v>
          </cell>
          <cell r="F172">
            <v>42055.1</v>
          </cell>
          <cell r="G172">
            <v>42055.1</v>
          </cell>
          <cell r="H172">
            <v>42055.1</v>
          </cell>
          <cell r="I172">
            <v>42055.1</v>
          </cell>
        </row>
        <row r="180">
          <cell r="D180">
            <v>273965.39999999997</v>
          </cell>
          <cell r="E180">
            <v>273965.39999999997</v>
          </cell>
          <cell r="F180">
            <v>273965.39999999997</v>
          </cell>
          <cell r="G180">
            <v>273965.40000000002</v>
          </cell>
          <cell r="H180">
            <v>273965.40000000002</v>
          </cell>
          <cell r="I180">
            <v>273965.40000000002</v>
          </cell>
        </row>
        <row r="188">
          <cell r="D188">
            <v>771153</v>
          </cell>
          <cell r="E188">
            <v>771153</v>
          </cell>
          <cell r="F188">
            <v>771153</v>
          </cell>
          <cell r="G188">
            <v>771153</v>
          </cell>
          <cell r="H188">
            <v>771153</v>
          </cell>
          <cell r="I188">
            <v>771153</v>
          </cell>
        </row>
        <row r="192">
          <cell r="D192">
            <v>112289.7</v>
          </cell>
          <cell r="E192">
            <v>112289.7</v>
          </cell>
          <cell r="F192">
            <v>112289.7</v>
          </cell>
          <cell r="G192">
            <v>112289.7</v>
          </cell>
          <cell r="H192">
            <v>112289.7</v>
          </cell>
          <cell r="I192">
            <v>112289.7</v>
          </cell>
        </row>
        <row r="196">
          <cell r="D196">
            <v>1704.4</v>
          </cell>
          <cell r="E196">
            <v>1704.4</v>
          </cell>
          <cell r="F196">
            <v>1704.4</v>
          </cell>
          <cell r="G196">
            <v>1704.4</v>
          </cell>
          <cell r="H196">
            <v>1704.4</v>
          </cell>
          <cell r="I196">
            <v>1704.4</v>
          </cell>
        </row>
        <row r="197">
          <cell r="D197">
            <v>5958</v>
          </cell>
          <cell r="E197">
            <v>5958</v>
          </cell>
          <cell r="F197">
            <v>5958</v>
          </cell>
        </row>
        <row r="201">
          <cell r="D201">
            <v>239191.1</v>
          </cell>
          <cell r="E201">
            <v>238833.4</v>
          </cell>
          <cell r="F201">
            <v>238833.4</v>
          </cell>
        </row>
        <row r="204">
          <cell r="D204">
            <v>6330.8</v>
          </cell>
          <cell r="E204">
            <v>6330.8</v>
          </cell>
          <cell r="F204">
            <v>6330.8</v>
          </cell>
          <cell r="G204">
            <v>6330.8</v>
          </cell>
          <cell r="H204">
            <v>6330.8</v>
          </cell>
          <cell r="I204">
            <v>6330.8</v>
          </cell>
        </row>
        <row r="236">
          <cell r="D236">
            <v>800000</v>
          </cell>
          <cell r="E236">
            <v>600000</v>
          </cell>
          <cell r="F236">
            <v>800000</v>
          </cell>
        </row>
        <row r="252">
          <cell r="D252">
            <v>23490.2</v>
          </cell>
          <cell r="E252">
            <v>9990.2000000000007</v>
          </cell>
          <cell r="F252">
            <v>9990.2000000000007</v>
          </cell>
          <cell r="G252">
            <v>9990.2000000000007</v>
          </cell>
          <cell r="H252">
            <v>9990.2000000000007</v>
          </cell>
          <cell r="I252">
            <v>9990.2000000000007</v>
          </cell>
        </row>
        <row r="261">
          <cell r="D261">
            <v>48000</v>
          </cell>
          <cell r="E261">
            <v>48000</v>
          </cell>
          <cell r="F261">
            <v>48000</v>
          </cell>
        </row>
        <row r="264">
          <cell r="D264">
            <v>5188</v>
          </cell>
          <cell r="E264">
            <v>5188</v>
          </cell>
          <cell r="F264">
            <v>5188</v>
          </cell>
          <cell r="G264">
            <v>5188</v>
          </cell>
          <cell r="H264">
            <v>5188</v>
          </cell>
          <cell r="I264">
            <v>5188</v>
          </cell>
        </row>
        <row r="280">
          <cell r="D280">
            <v>32138.5</v>
          </cell>
          <cell r="E280">
            <v>27812.799999999999</v>
          </cell>
          <cell r="F280">
            <v>27812.799999999999</v>
          </cell>
          <cell r="G280">
            <v>27812.799999999999</v>
          </cell>
          <cell r="H280">
            <v>27812.799999999999</v>
          </cell>
          <cell r="I280">
            <v>27812.799999999999</v>
          </cell>
        </row>
        <row r="284">
          <cell r="D284">
            <v>17116.599999999999</v>
          </cell>
          <cell r="E284">
            <v>17116.599999999999</v>
          </cell>
          <cell r="F284">
            <v>17116.599999999999</v>
          </cell>
          <cell r="G284">
            <v>17116.599999999999</v>
          </cell>
          <cell r="H284">
            <v>17116.599999999999</v>
          </cell>
          <cell r="I284">
            <v>17116.599999999999</v>
          </cell>
        </row>
        <row r="308">
          <cell r="D308">
            <v>231610.9</v>
          </cell>
          <cell r="E308">
            <v>221494</v>
          </cell>
          <cell r="F308">
            <v>221494</v>
          </cell>
          <cell r="G308">
            <v>221494</v>
          </cell>
          <cell r="H308">
            <v>221494</v>
          </cell>
          <cell r="I308">
            <v>221494</v>
          </cell>
        </row>
        <row r="312">
          <cell r="D312">
            <v>65489.4</v>
          </cell>
          <cell r="E312">
            <v>65489.4</v>
          </cell>
          <cell r="F312">
            <v>65489.4</v>
          </cell>
          <cell r="G312">
            <v>65489.4</v>
          </cell>
          <cell r="H312">
            <v>65489.4</v>
          </cell>
          <cell r="I312">
            <v>65489.4</v>
          </cell>
        </row>
        <row r="316">
          <cell r="D316">
            <v>369472.4</v>
          </cell>
          <cell r="E316">
            <v>223672.4</v>
          </cell>
          <cell r="F316">
            <v>223672.4</v>
          </cell>
          <cell r="G316">
            <v>223672.4</v>
          </cell>
          <cell r="H316">
            <v>223672.4</v>
          </cell>
          <cell r="I316">
            <v>223672.4</v>
          </cell>
        </row>
        <row r="320">
          <cell r="D320">
            <v>512796.3</v>
          </cell>
          <cell r="E320">
            <v>362141.3</v>
          </cell>
        </row>
        <row r="324">
          <cell r="D324">
            <v>6578.9</v>
          </cell>
          <cell r="E324">
            <v>6578.9</v>
          </cell>
          <cell r="F324">
            <v>6578.9</v>
          </cell>
          <cell r="G324">
            <v>6578.9</v>
          </cell>
          <cell r="H324">
            <v>6578.9</v>
          </cell>
          <cell r="I324">
            <v>6578.9</v>
          </cell>
        </row>
        <row r="328">
          <cell r="D328">
            <v>90936.599999999991</v>
          </cell>
          <cell r="E328">
            <v>90936.599999999991</v>
          </cell>
          <cell r="F328">
            <v>90936.599999999991</v>
          </cell>
          <cell r="G328">
            <v>90936.599999999991</v>
          </cell>
          <cell r="H328">
            <v>90936.599999999991</v>
          </cell>
          <cell r="I328">
            <v>90936.599999999991</v>
          </cell>
        </row>
        <row r="333">
          <cell r="D333">
            <v>3710.8</v>
          </cell>
          <cell r="E333">
            <v>3750.4</v>
          </cell>
          <cell r="F333">
            <v>3800</v>
          </cell>
        </row>
        <row r="336">
          <cell r="D336">
            <v>135251</v>
          </cell>
          <cell r="E336">
            <v>132051</v>
          </cell>
          <cell r="F336">
            <v>132051</v>
          </cell>
          <cell r="G336">
            <v>132051</v>
          </cell>
          <cell r="H336">
            <v>132051</v>
          </cell>
          <cell r="I336">
            <v>132051</v>
          </cell>
        </row>
        <row r="344">
          <cell r="D344">
            <v>3750</v>
          </cell>
          <cell r="E344">
            <v>3750</v>
          </cell>
          <cell r="F344">
            <v>3750</v>
          </cell>
          <cell r="G344">
            <v>3750</v>
          </cell>
          <cell r="H344">
            <v>3750</v>
          </cell>
          <cell r="I344">
            <v>3750</v>
          </cell>
        </row>
        <row r="352">
          <cell r="E352">
            <v>829768</v>
          </cell>
          <cell r="F352">
            <v>920000</v>
          </cell>
          <cell r="G352">
            <v>920000</v>
          </cell>
          <cell r="H352">
            <v>920000</v>
          </cell>
          <cell r="I352">
            <v>920000</v>
          </cell>
        </row>
        <row r="360">
          <cell r="D360">
            <v>111415.7</v>
          </cell>
        </row>
        <row r="376">
          <cell r="D376">
            <v>16271979.199999999</v>
          </cell>
          <cell r="E376">
            <v>16271979.199999999</v>
          </cell>
          <cell r="F376">
            <v>16271979.199999999</v>
          </cell>
          <cell r="G376">
            <v>16271979.199999999</v>
          </cell>
          <cell r="H376">
            <v>16271979.199999999</v>
          </cell>
          <cell r="I376">
            <v>16271979.199999999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сопост"/>
    </sheetNames>
    <sheetDataSet>
      <sheetData sheetId="0">
        <row r="260">
          <cell r="D260">
            <v>41000</v>
          </cell>
          <cell r="E260">
            <v>41000</v>
          </cell>
          <cell r="F260">
            <v>41000</v>
          </cell>
          <cell r="G260">
            <v>41000</v>
          </cell>
          <cell r="H260">
            <v>41000</v>
          </cell>
          <cell r="I260">
            <v>41000</v>
          </cell>
        </row>
        <row r="352">
          <cell r="D352">
            <v>809044.6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0"/>
  <sheetViews>
    <sheetView tabSelected="1" view="pageBreakPreview" topLeftCell="A449" zoomScale="80" zoomScaleNormal="100" zoomScaleSheetLayoutView="80" workbookViewId="0">
      <selection activeCell="F501" sqref="F501"/>
    </sheetView>
  </sheetViews>
  <sheetFormatPr defaultRowHeight="15.75" customHeight="1" outlineLevelRow="1" x14ac:dyDescent="0.2"/>
  <cols>
    <col min="1" max="1" width="52" style="17" customWidth="1"/>
    <col min="2" max="2" width="34.85546875" style="17" customWidth="1"/>
    <col min="3" max="3" width="29" style="17" customWidth="1"/>
    <col min="4" max="7" width="18" style="17" customWidth="1"/>
    <col min="8" max="8" width="16.42578125" style="17" customWidth="1"/>
    <col min="9" max="9" width="17.85546875" style="17" customWidth="1"/>
    <col min="10" max="10" width="2.5703125" style="17" customWidth="1"/>
    <col min="11" max="11" width="18.28515625" style="17" customWidth="1"/>
    <col min="12" max="12" width="12.85546875" style="17" bestFit="1" customWidth="1"/>
    <col min="13" max="13" width="17" style="17" customWidth="1"/>
    <col min="14" max="18" width="14.28515625" style="17" bestFit="1" customWidth="1"/>
    <col min="19" max="19" width="12.42578125" style="17" bestFit="1" customWidth="1"/>
    <col min="20" max="20" width="9.140625" style="17"/>
    <col min="21" max="22" width="12.42578125" style="17" bestFit="1" customWidth="1"/>
    <col min="23" max="26" width="11.42578125" style="17" bestFit="1" customWidth="1"/>
    <col min="27" max="16384" width="9.140625" style="17"/>
  </cols>
  <sheetData>
    <row r="1" spans="1:26" ht="18.75" x14ac:dyDescent="0.2">
      <c r="A1" s="2"/>
      <c r="B1" s="2"/>
      <c r="C1" s="2"/>
      <c r="D1" s="2"/>
      <c r="E1" s="2"/>
      <c r="F1" s="1" t="s">
        <v>108</v>
      </c>
      <c r="G1" s="2"/>
      <c r="I1" s="2"/>
    </row>
    <row r="2" spans="1:26" ht="25.5" customHeight="1" x14ac:dyDescent="0.2">
      <c r="A2" s="2"/>
      <c r="B2" s="2"/>
      <c r="C2" s="2"/>
      <c r="D2" s="2"/>
      <c r="E2" s="2"/>
      <c r="F2" s="1" t="s">
        <v>107</v>
      </c>
      <c r="G2" s="2"/>
      <c r="I2" s="2"/>
    </row>
    <row r="3" spans="1:26" ht="23.25" customHeight="1" x14ac:dyDescent="0.2">
      <c r="A3" s="16"/>
      <c r="B3" s="16"/>
      <c r="C3" s="16"/>
      <c r="D3" s="16"/>
      <c r="E3" s="16"/>
      <c r="F3" s="1" t="s">
        <v>117</v>
      </c>
      <c r="G3" s="16"/>
      <c r="I3" s="16"/>
    </row>
    <row r="4" spans="1:26" ht="17.25" customHeight="1" x14ac:dyDescent="0.2">
      <c r="A4" s="16"/>
      <c r="B4" s="16"/>
      <c r="C4" s="16"/>
      <c r="D4" s="16"/>
      <c r="E4" s="16"/>
      <c r="F4" s="16"/>
      <c r="G4" s="16"/>
      <c r="H4" s="1"/>
      <c r="I4" s="16"/>
    </row>
    <row r="5" spans="1:26" ht="12.75" x14ac:dyDescent="0.2">
      <c r="A5" s="28" t="s">
        <v>128</v>
      </c>
      <c r="B5" s="29"/>
      <c r="C5" s="29"/>
      <c r="D5" s="29"/>
      <c r="E5" s="29"/>
      <c r="F5" s="29"/>
      <c r="G5" s="29"/>
      <c r="H5" s="29"/>
      <c r="I5" s="29"/>
    </row>
    <row r="6" spans="1:26" ht="27" customHeight="1" x14ac:dyDescent="0.2">
      <c r="A6" s="28"/>
      <c r="B6" s="30"/>
      <c r="C6" s="30"/>
      <c r="D6" s="31"/>
      <c r="E6" s="31"/>
      <c r="F6" s="31"/>
      <c r="G6" s="31"/>
      <c r="H6" s="31"/>
      <c r="I6" s="31"/>
      <c r="M6" s="17" t="s">
        <v>111</v>
      </c>
      <c r="Q6" s="17" t="s">
        <v>112</v>
      </c>
      <c r="U6" s="17" t="s">
        <v>113</v>
      </c>
    </row>
    <row r="7" spans="1:26" x14ac:dyDescent="0.2">
      <c r="A7" s="3"/>
      <c r="B7" s="3"/>
      <c r="C7" s="3"/>
      <c r="D7" s="11"/>
      <c r="E7" s="11"/>
      <c r="F7" s="11"/>
      <c r="G7" s="11"/>
      <c r="H7" s="11"/>
      <c r="I7" s="11"/>
      <c r="J7" s="11"/>
      <c r="M7" s="17">
        <v>2019</v>
      </c>
      <c r="N7" s="17">
        <v>2020</v>
      </c>
      <c r="O7" s="17">
        <v>2021</v>
      </c>
      <c r="Q7" s="17">
        <v>2019</v>
      </c>
      <c r="R7" s="17">
        <v>2020</v>
      </c>
      <c r="S7" s="17">
        <v>2021</v>
      </c>
      <c r="U7" s="17">
        <v>2019</v>
      </c>
      <c r="V7" s="17">
        <v>2020</v>
      </c>
      <c r="W7" s="17">
        <v>2021</v>
      </c>
      <c r="X7" s="17">
        <v>2022</v>
      </c>
      <c r="Y7" s="17">
        <v>2023</v>
      </c>
      <c r="Z7" s="17">
        <v>2024</v>
      </c>
    </row>
    <row r="8" spans="1:26" ht="33.4" customHeight="1" x14ac:dyDescent="0.2">
      <c r="A8" s="20" t="s">
        <v>0</v>
      </c>
      <c r="B8" s="20" t="s">
        <v>1</v>
      </c>
      <c r="C8" s="20" t="s">
        <v>2</v>
      </c>
      <c r="D8" s="22" t="s">
        <v>3</v>
      </c>
      <c r="E8" s="22" t="s">
        <v>3</v>
      </c>
      <c r="F8" s="22" t="s">
        <v>3</v>
      </c>
      <c r="G8" s="22" t="s">
        <v>3</v>
      </c>
      <c r="H8" s="22" t="s">
        <v>3</v>
      </c>
      <c r="I8" s="22" t="s">
        <v>3</v>
      </c>
      <c r="M8" s="10">
        <f>8897427.9-251.4+145800+20121.6+205500+23084.2+3200+167819.3+54868.6+10116.9+6225.3+13500+101538.5+916.8+3022.2+10148.5+8507.8</f>
        <v>9671546.2000000011</v>
      </c>
      <c r="N8" s="10">
        <f>8952272.9-251.4+97212.8+916.8+3022.2+10148.5+8507.8</f>
        <v>9071829.6000000015</v>
      </c>
      <c r="O8" s="10">
        <f>8590131.6-251.4+97212.8+916.8+3022.2+10148.5+8507.8</f>
        <v>8709688.3000000007</v>
      </c>
      <c r="Q8" s="10">
        <f>D482</f>
        <v>16271979.199999999</v>
      </c>
      <c r="R8" s="10">
        <f t="shared" ref="R8:S8" si="0">E482</f>
        <v>16271979.199999999</v>
      </c>
      <c r="S8" s="10">
        <f t="shared" si="0"/>
        <v>16271979.199999999</v>
      </c>
      <c r="U8" s="10">
        <f>D22-Q8</f>
        <v>9676529.4000000022</v>
      </c>
      <c r="V8" s="10">
        <f t="shared" ref="V8:W8" si="1">E22-R8</f>
        <v>9076812.8000000007</v>
      </c>
      <c r="W8" s="10">
        <f t="shared" si="1"/>
        <v>8714671.5000000037</v>
      </c>
      <c r="X8" s="10">
        <f>G22-S10</f>
        <v>8662248.700000003</v>
      </c>
      <c r="Y8" s="10">
        <f>H22-S11</f>
        <v>8662248.700000003</v>
      </c>
      <c r="Z8" s="10">
        <f>I22-S12</f>
        <v>8662248.700000003</v>
      </c>
    </row>
    <row r="9" spans="1:26" ht="33.4" customHeight="1" x14ac:dyDescent="0.2">
      <c r="A9" s="21"/>
      <c r="B9" s="21"/>
      <c r="C9" s="21"/>
      <c r="D9" s="13" t="s">
        <v>4</v>
      </c>
      <c r="E9" s="13" t="s">
        <v>6</v>
      </c>
      <c r="F9" s="13" t="s">
        <v>8</v>
      </c>
      <c r="G9" s="13" t="s">
        <v>10</v>
      </c>
      <c r="H9" s="13" t="s">
        <v>12</v>
      </c>
      <c r="I9" s="13" t="s">
        <v>14</v>
      </c>
      <c r="M9" s="17" t="b">
        <f>M8=U8</f>
        <v>0</v>
      </c>
      <c r="N9" s="17" t="b">
        <f t="shared" ref="N9:O9" si="2">N8=V8</f>
        <v>0</v>
      </c>
      <c r="O9" s="17" t="b">
        <f t="shared" si="2"/>
        <v>0</v>
      </c>
    </row>
    <row r="10" spans="1:26" ht="16.7" customHeight="1" x14ac:dyDescent="0.2">
      <c r="A10" s="4">
        <v>1</v>
      </c>
      <c r="B10" s="4">
        <v>2</v>
      </c>
      <c r="C10" s="4">
        <v>3</v>
      </c>
      <c r="D10" s="5" t="s">
        <v>5</v>
      </c>
      <c r="E10" s="5" t="s">
        <v>7</v>
      </c>
      <c r="F10" s="5" t="s">
        <v>9</v>
      </c>
      <c r="G10" s="5" t="s">
        <v>11</v>
      </c>
      <c r="H10" s="5" t="s">
        <v>13</v>
      </c>
      <c r="I10" s="5" t="s">
        <v>15</v>
      </c>
      <c r="M10" s="10">
        <f>M8-U8</f>
        <v>-4983.2000000011176</v>
      </c>
      <c r="N10" s="10">
        <f t="shared" ref="N10:O10" si="3">N8-V8</f>
        <v>-4983.1999999992549</v>
      </c>
      <c r="O10" s="10">
        <f t="shared" si="3"/>
        <v>-4983.2000000029802</v>
      </c>
      <c r="P10" s="10"/>
      <c r="S10" s="10">
        <f>S8</f>
        <v>16271979.199999999</v>
      </c>
    </row>
    <row r="11" spans="1:26" ht="16.7" customHeight="1" x14ac:dyDescent="0.25">
      <c r="A11" s="27" t="s">
        <v>116</v>
      </c>
      <c r="B11" s="26" t="s">
        <v>18</v>
      </c>
      <c r="C11" s="15" t="s">
        <v>16</v>
      </c>
      <c r="D11" s="6">
        <f>SUM(D12:D15)</f>
        <v>53786269.800000004</v>
      </c>
      <c r="E11" s="6">
        <f t="shared" ref="E11:I11" si="4">SUM(E12:E15)</f>
        <v>56024220.599999994</v>
      </c>
      <c r="F11" s="6">
        <f t="shared" si="4"/>
        <v>58857253.100000009</v>
      </c>
      <c r="G11" s="6">
        <f t="shared" si="4"/>
        <v>58004830.300000004</v>
      </c>
      <c r="H11" s="6">
        <f t="shared" si="4"/>
        <v>58004830.300000004</v>
      </c>
      <c r="I11" s="6">
        <f t="shared" si="4"/>
        <v>58004830.300000004</v>
      </c>
      <c r="M11" s="10">
        <f>M10-N10</f>
        <v>-1.862645149230957E-9</v>
      </c>
      <c r="S11" s="10">
        <v>16271979.199999999</v>
      </c>
    </row>
    <row r="12" spans="1:26" ht="16.7" customHeight="1" x14ac:dyDescent="0.25">
      <c r="A12" s="25" t="s">
        <v>17</v>
      </c>
      <c r="B12" s="24" t="s">
        <v>18</v>
      </c>
      <c r="C12" s="14" t="s">
        <v>19</v>
      </c>
      <c r="D12" s="7">
        <f>D17+D22+D27+D32</f>
        <v>27672371.300000001</v>
      </c>
      <c r="E12" s="7">
        <f t="shared" ref="E12:I12" si="5">E17+E22+E27+E32</f>
        <v>26781962.399999999</v>
      </c>
      <c r="F12" s="7">
        <f t="shared" si="5"/>
        <v>26710053.100000001</v>
      </c>
      <c r="G12" s="7">
        <f t="shared" si="5"/>
        <v>25857630.300000001</v>
      </c>
      <c r="H12" s="7">
        <f t="shared" si="5"/>
        <v>25857630.300000001</v>
      </c>
      <c r="I12" s="7">
        <f t="shared" si="5"/>
        <v>25857630.300000001</v>
      </c>
      <c r="K12" s="10">
        <f>F12-G12</f>
        <v>852422.80000000075</v>
      </c>
      <c r="O12" s="10"/>
      <c r="S12" s="10">
        <v>16271979.199999999</v>
      </c>
    </row>
    <row r="13" spans="1:26" ht="16.7" customHeight="1" x14ac:dyDescent="0.25">
      <c r="A13" s="25" t="s">
        <v>17</v>
      </c>
      <c r="B13" s="24" t="s">
        <v>18</v>
      </c>
      <c r="C13" s="14" t="s">
        <v>20</v>
      </c>
      <c r="D13" s="7">
        <f t="shared" ref="D13:I13" si="6">D18+D23+D28+D33</f>
        <v>654053.30000000005</v>
      </c>
      <c r="E13" s="7">
        <f t="shared" si="6"/>
        <v>653735.20000000007</v>
      </c>
      <c r="F13" s="7">
        <f t="shared" si="6"/>
        <v>653784.80000000005</v>
      </c>
      <c r="G13" s="7">
        <f t="shared" si="6"/>
        <v>653784.80000000005</v>
      </c>
      <c r="H13" s="7">
        <f t="shared" si="6"/>
        <v>653784.80000000005</v>
      </c>
      <c r="I13" s="7">
        <f t="shared" si="6"/>
        <v>653784.80000000005</v>
      </c>
      <c r="K13" s="10">
        <f t="shared" ref="K13:K96" si="7">F13-G13</f>
        <v>0</v>
      </c>
      <c r="O13" s="10"/>
    </row>
    <row r="14" spans="1:26" ht="16.7" customHeight="1" x14ac:dyDescent="0.25">
      <c r="A14" s="25" t="s">
        <v>17</v>
      </c>
      <c r="B14" s="24" t="s">
        <v>18</v>
      </c>
      <c r="C14" s="14" t="s">
        <v>21</v>
      </c>
      <c r="D14" s="7">
        <f t="shared" ref="D14:I14" si="8">D19+D24+D29+D34</f>
        <v>7825.6</v>
      </c>
      <c r="E14" s="7">
        <f t="shared" si="8"/>
        <v>7825.6</v>
      </c>
      <c r="F14" s="7">
        <f t="shared" si="8"/>
        <v>7825.6</v>
      </c>
      <c r="G14" s="7">
        <f t="shared" si="8"/>
        <v>7825.6</v>
      </c>
      <c r="H14" s="7">
        <f t="shared" si="8"/>
        <v>7825.6</v>
      </c>
      <c r="I14" s="7">
        <f t="shared" si="8"/>
        <v>7825.6</v>
      </c>
      <c r="K14" s="10">
        <f t="shared" si="7"/>
        <v>0</v>
      </c>
      <c r="O14" s="10"/>
    </row>
    <row r="15" spans="1:26" ht="16.7" customHeight="1" x14ac:dyDescent="0.25">
      <c r="A15" s="25" t="s">
        <v>17</v>
      </c>
      <c r="B15" s="24" t="s">
        <v>18</v>
      </c>
      <c r="C15" s="14" t="s">
        <v>22</v>
      </c>
      <c r="D15" s="7">
        <f t="shared" ref="D15:I15" si="9">D20+D25+D30+D35</f>
        <v>25452019.600000001</v>
      </c>
      <c r="E15" s="7">
        <f t="shared" si="9"/>
        <v>28580697.399999999</v>
      </c>
      <c r="F15" s="7">
        <f t="shared" si="9"/>
        <v>31485589.600000001</v>
      </c>
      <c r="G15" s="7">
        <f t="shared" si="9"/>
        <v>31485589.600000001</v>
      </c>
      <c r="H15" s="7">
        <f t="shared" si="9"/>
        <v>31485589.600000001</v>
      </c>
      <c r="I15" s="7">
        <f t="shared" si="9"/>
        <v>31485589.600000001</v>
      </c>
      <c r="K15" s="10">
        <f t="shared" si="7"/>
        <v>0</v>
      </c>
    </row>
    <row r="16" spans="1:26" ht="16.7" customHeight="1" x14ac:dyDescent="0.25">
      <c r="A16" s="25" t="s">
        <v>17</v>
      </c>
      <c r="B16" s="24" t="s">
        <v>23</v>
      </c>
      <c r="C16" s="8" t="s">
        <v>16</v>
      </c>
      <c r="D16" s="9">
        <f>SUM(D17:D20)</f>
        <v>25452019.600000001</v>
      </c>
      <c r="E16" s="9">
        <f t="shared" ref="E16:I16" si="10">SUM(E17:E20)</f>
        <v>28580697.399999999</v>
      </c>
      <c r="F16" s="9">
        <f t="shared" si="10"/>
        <v>31485589.600000001</v>
      </c>
      <c r="G16" s="9">
        <f t="shared" si="10"/>
        <v>31485589.600000001</v>
      </c>
      <c r="H16" s="9">
        <f t="shared" si="10"/>
        <v>31485589.600000001</v>
      </c>
      <c r="I16" s="9">
        <f t="shared" si="10"/>
        <v>31485589.600000001</v>
      </c>
      <c r="K16" s="10">
        <f t="shared" si="7"/>
        <v>0</v>
      </c>
      <c r="M16" s="6">
        <v>27672371.300000001</v>
      </c>
      <c r="N16" s="6">
        <v>26781962.399999999</v>
      </c>
      <c r="O16" s="6">
        <v>26710053.100000001</v>
      </c>
      <c r="P16" s="6">
        <v>25857630.300000001</v>
      </c>
      <c r="Q16" s="6">
        <v>25857630.300000001</v>
      </c>
      <c r="R16" s="6">
        <v>25857630.300000001</v>
      </c>
    </row>
    <row r="17" spans="1:18" ht="16.7" customHeight="1" x14ac:dyDescent="0.25">
      <c r="A17" s="25" t="s">
        <v>17</v>
      </c>
      <c r="B17" s="24" t="s">
        <v>23</v>
      </c>
      <c r="C17" s="14" t="s">
        <v>19</v>
      </c>
      <c r="D17" s="7"/>
      <c r="E17" s="7"/>
      <c r="F17" s="7"/>
      <c r="G17" s="7"/>
      <c r="H17" s="7"/>
      <c r="I17" s="7"/>
      <c r="K17" s="10">
        <f t="shared" si="7"/>
        <v>0</v>
      </c>
      <c r="M17" s="10" t="b">
        <f t="shared" ref="M17:R17" si="11">M16=D12</f>
        <v>1</v>
      </c>
      <c r="N17" s="10" t="b">
        <f t="shared" si="11"/>
        <v>1</v>
      </c>
      <c r="O17" s="10" t="b">
        <f t="shared" si="11"/>
        <v>1</v>
      </c>
      <c r="P17" s="10" t="b">
        <f t="shared" si="11"/>
        <v>1</v>
      </c>
      <c r="Q17" s="10" t="b">
        <f t="shared" si="11"/>
        <v>1</v>
      </c>
      <c r="R17" s="10" t="b">
        <f t="shared" si="11"/>
        <v>1</v>
      </c>
    </row>
    <row r="18" spans="1:18" ht="16.7" customHeight="1" x14ac:dyDescent="0.25">
      <c r="A18" s="25" t="s">
        <v>17</v>
      </c>
      <c r="B18" s="24" t="s">
        <v>23</v>
      </c>
      <c r="C18" s="14" t="s">
        <v>20</v>
      </c>
      <c r="D18" s="7"/>
      <c r="E18" s="7"/>
      <c r="F18" s="7"/>
      <c r="G18" s="7"/>
      <c r="H18" s="7"/>
      <c r="I18" s="7"/>
      <c r="K18" s="10">
        <f t="shared" si="7"/>
        <v>0</v>
      </c>
      <c r="M18" s="10">
        <f>M16-D12</f>
        <v>0</v>
      </c>
      <c r="N18" s="10">
        <f t="shared" ref="N18:R18" si="12">N16-E12</f>
        <v>0</v>
      </c>
      <c r="O18" s="10">
        <f t="shared" si="12"/>
        <v>0</v>
      </c>
      <c r="P18" s="10">
        <f t="shared" si="12"/>
        <v>0</v>
      </c>
      <c r="Q18" s="10">
        <f t="shared" si="12"/>
        <v>0</v>
      </c>
      <c r="R18" s="10">
        <f t="shared" si="12"/>
        <v>0</v>
      </c>
    </row>
    <row r="19" spans="1:18" ht="16.7" customHeight="1" x14ac:dyDescent="0.25">
      <c r="A19" s="25" t="s">
        <v>17</v>
      </c>
      <c r="B19" s="24" t="s">
        <v>23</v>
      </c>
      <c r="C19" s="14" t="s">
        <v>21</v>
      </c>
      <c r="D19" s="7"/>
      <c r="E19" s="7"/>
      <c r="F19" s="7"/>
      <c r="G19" s="7"/>
      <c r="H19" s="7"/>
      <c r="I19" s="7"/>
      <c r="K19" s="10">
        <f t="shared" si="7"/>
        <v>0</v>
      </c>
    </row>
    <row r="20" spans="1:18" ht="16.7" customHeight="1" x14ac:dyDescent="0.25">
      <c r="A20" s="25" t="s">
        <v>17</v>
      </c>
      <c r="B20" s="24" t="s">
        <v>23</v>
      </c>
      <c r="C20" s="14" t="s">
        <v>22</v>
      </c>
      <c r="D20" s="7">
        <f>D470</f>
        <v>25452019.600000001</v>
      </c>
      <c r="E20" s="7">
        <f t="shared" ref="E20:I20" si="13">E470</f>
        <v>28580697.399999999</v>
      </c>
      <c r="F20" s="7">
        <f t="shared" si="13"/>
        <v>31485589.600000001</v>
      </c>
      <c r="G20" s="7">
        <f t="shared" si="13"/>
        <v>31485589.600000001</v>
      </c>
      <c r="H20" s="7">
        <f t="shared" si="13"/>
        <v>31485589.600000001</v>
      </c>
      <c r="I20" s="7">
        <f t="shared" si="13"/>
        <v>31485589.600000001</v>
      </c>
      <c r="K20" s="10">
        <f t="shared" si="7"/>
        <v>0</v>
      </c>
    </row>
    <row r="21" spans="1:18" ht="16.7" customHeight="1" x14ac:dyDescent="0.25">
      <c r="A21" s="25" t="s">
        <v>17</v>
      </c>
      <c r="B21" s="24" t="s">
        <v>24</v>
      </c>
      <c r="C21" s="8" t="s">
        <v>16</v>
      </c>
      <c r="D21" s="9">
        <f>SUM(D22:D25)</f>
        <v>26602561.900000002</v>
      </c>
      <c r="E21" s="9">
        <f t="shared" ref="E21" si="14">SUM(E22:E25)</f>
        <v>26002527.199999999</v>
      </c>
      <c r="F21" s="9">
        <f t="shared" ref="F21" si="15">SUM(F22:F25)</f>
        <v>25640435.500000004</v>
      </c>
      <c r="G21" s="9">
        <f t="shared" ref="G21" si="16">SUM(G22:G25)</f>
        <v>25588012.700000003</v>
      </c>
      <c r="H21" s="9">
        <f t="shared" ref="H21" si="17">SUM(H22:H25)</f>
        <v>25588012.700000003</v>
      </c>
      <c r="I21" s="9">
        <f t="shared" ref="I21" si="18">SUM(I22:I25)</f>
        <v>25588012.700000003</v>
      </c>
      <c r="K21" s="10">
        <f t="shared" si="7"/>
        <v>52422.800000000745</v>
      </c>
    </row>
    <row r="22" spans="1:18" ht="16.7" customHeight="1" x14ac:dyDescent="0.25">
      <c r="A22" s="25" t="s">
        <v>17</v>
      </c>
      <c r="B22" s="24" t="s">
        <v>24</v>
      </c>
      <c r="C22" s="14" t="s">
        <v>19</v>
      </c>
      <c r="D22" s="7">
        <f t="shared" ref="D22:I23" si="19">D42+D277+D312+D347+D377+D472</f>
        <v>25948508.600000001</v>
      </c>
      <c r="E22" s="7">
        <f t="shared" si="19"/>
        <v>25348792</v>
      </c>
      <c r="F22" s="7">
        <f t="shared" si="19"/>
        <v>24986650.700000003</v>
      </c>
      <c r="G22" s="7">
        <f t="shared" si="19"/>
        <v>24934227.900000002</v>
      </c>
      <c r="H22" s="7">
        <f t="shared" si="19"/>
        <v>24934227.900000002</v>
      </c>
      <c r="I22" s="7">
        <f t="shared" si="19"/>
        <v>24934227.900000002</v>
      </c>
      <c r="K22" s="10">
        <f t="shared" si="7"/>
        <v>52422.800000000745</v>
      </c>
    </row>
    <row r="23" spans="1:18" ht="16.7" customHeight="1" x14ac:dyDescent="0.25">
      <c r="A23" s="25" t="s">
        <v>17</v>
      </c>
      <c r="B23" s="24" t="s">
        <v>24</v>
      </c>
      <c r="C23" s="14" t="s">
        <v>20</v>
      </c>
      <c r="D23" s="7">
        <f t="shared" si="19"/>
        <v>654053.30000000005</v>
      </c>
      <c r="E23" s="7">
        <f t="shared" si="19"/>
        <v>653735.20000000007</v>
      </c>
      <c r="F23" s="7">
        <f t="shared" si="19"/>
        <v>653784.80000000005</v>
      </c>
      <c r="G23" s="7">
        <f t="shared" si="19"/>
        <v>653784.80000000005</v>
      </c>
      <c r="H23" s="7">
        <f t="shared" si="19"/>
        <v>653784.80000000005</v>
      </c>
      <c r="I23" s="7">
        <f t="shared" si="19"/>
        <v>653784.80000000005</v>
      </c>
      <c r="K23" s="10">
        <f t="shared" si="7"/>
        <v>0</v>
      </c>
    </row>
    <row r="24" spans="1:18" ht="16.7" customHeight="1" x14ac:dyDescent="0.25">
      <c r="A24" s="25" t="s">
        <v>17</v>
      </c>
      <c r="B24" s="24" t="s">
        <v>24</v>
      </c>
      <c r="C24" s="14" t="s">
        <v>21</v>
      </c>
      <c r="D24" s="7"/>
      <c r="E24" s="7"/>
      <c r="F24" s="7"/>
      <c r="G24" s="7"/>
      <c r="H24" s="7"/>
      <c r="I24" s="7"/>
      <c r="K24" s="10">
        <f t="shared" si="7"/>
        <v>0</v>
      </c>
    </row>
    <row r="25" spans="1:18" ht="16.7" customHeight="1" x14ac:dyDescent="0.25">
      <c r="A25" s="25" t="s">
        <v>17</v>
      </c>
      <c r="B25" s="24" t="s">
        <v>24</v>
      </c>
      <c r="C25" s="14" t="s">
        <v>22</v>
      </c>
      <c r="D25" s="7"/>
      <c r="E25" s="7"/>
      <c r="F25" s="7"/>
      <c r="G25" s="7"/>
      <c r="H25" s="7"/>
      <c r="I25" s="7"/>
      <c r="K25" s="10">
        <f t="shared" si="7"/>
        <v>0</v>
      </c>
    </row>
    <row r="26" spans="1:18" ht="16.7" customHeight="1" x14ac:dyDescent="0.25">
      <c r="A26" s="25" t="s">
        <v>17</v>
      </c>
      <c r="B26" s="24" t="s">
        <v>25</v>
      </c>
      <c r="C26" s="8" t="s">
        <v>16</v>
      </c>
      <c r="D26" s="9">
        <f>SUM(D27:D30)</f>
        <v>11228</v>
      </c>
      <c r="E26" s="9">
        <f t="shared" ref="E26" si="20">SUM(E27:E30)</f>
        <v>11228</v>
      </c>
      <c r="F26" s="9">
        <f t="shared" ref="F26" si="21">SUM(F27:F30)</f>
        <v>11228</v>
      </c>
      <c r="G26" s="9">
        <f t="shared" ref="G26" si="22">SUM(G27:G30)</f>
        <v>11228</v>
      </c>
      <c r="H26" s="9">
        <f t="shared" ref="H26" si="23">SUM(H27:H30)</f>
        <v>11228</v>
      </c>
      <c r="I26" s="9">
        <f t="shared" ref="I26" si="24">SUM(I27:I30)</f>
        <v>11228</v>
      </c>
      <c r="K26" s="10">
        <f t="shared" si="7"/>
        <v>0</v>
      </c>
    </row>
    <row r="27" spans="1:18" ht="16.7" customHeight="1" x14ac:dyDescent="0.25">
      <c r="A27" s="25" t="s">
        <v>17</v>
      </c>
      <c r="B27" s="24" t="s">
        <v>25</v>
      </c>
      <c r="C27" s="14" t="s">
        <v>19</v>
      </c>
      <c r="D27" s="7">
        <f>D47</f>
        <v>3402.4</v>
      </c>
      <c r="E27" s="7">
        <f t="shared" ref="E27:I29" si="25">E47</f>
        <v>3402.4</v>
      </c>
      <c r="F27" s="7">
        <f t="shared" si="25"/>
        <v>3402.4</v>
      </c>
      <c r="G27" s="7">
        <f t="shared" si="25"/>
        <v>3402.4</v>
      </c>
      <c r="H27" s="7">
        <f t="shared" si="25"/>
        <v>3402.4</v>
      </c>
      <c r="I27" s="7">
        <f t="shared" si="25"/>
        <v>3402.4</v>
      </c>
      <c r="K27" s="10">
        <f t="shared" si="7"/>
        <v>0</v>
      </c>
    </row>
    <row r="28" spans="1:18" ht="16.7" customHeight="1" x14ac:dyDescent="0.25">
      <c r="A28" s="25" t="s">
        <v>17</v>
      </c>
      <c r="B28" s="24" t="s">
        <v>25</v>
      </c>
      <c r="C28" s="14" t="s">
        <v>20</v>
      </c>
      <c r="D28" s="7"/>
      <c r="E28" s="7"/>
      <c r="F28" s="7"/>
      <c r="G28" s="7"/>
      <c r="H28" s="7"/>
      <c r="I28" s="7"/>
      <c r="K28" s="10">
        <f t="shared" si="7"/>
        <v>0</v>
      </c>
    </row>
    <row r="29" spans="1:18" ht="16.7" customHeight="1" x14ac:dyDescent="0.25">
      <c r="A29" s="25" t="s">
        <v>17</v>
      </c>
      <c r="B29" s="24" t="s">
        <v>25</v>
      </c>
      <c r="C29" s="14" t="s">
        <v>21</v>
      </c>
      <c r="D29" s="7">
        <f>D49</f>
        <v>7825.6</v>
      </c>
      <c r="E29" s="7">
        <f t="shared" si="25"/>
        <v>7825.6</v>
      </c>
      <c r="F29" s="7">
        <f t="shared" si="25"/>
        <v>7825.6</v>
      </c>
      <c r="G29" s="7">
        <f t="shared" si="25"/>
        <v>7825.6</v>
      </c>
      <c r="H29" s="7">
        <f t="shared" si="25"/>
        <v>7825.6</v>
      </c>
      <c r="I29" s="7">
        <f t="shared" si="25"/>
        <v>7825.6</v>
      </c>
      <c r="K29" s="10">
        <f t="shared" si="7"/>
        <v>0</v>
      </c>
    </row>
    <row r="30" spans="1:18" ht="16.7" customHeight="1" x14ac:dyDescent="0.25">
      <c r="A30" s="25" t="s">
        <v>17</v>
      </c>
      <c r="B30" s="24" t="s">
        <v>25</v>
      </c>
      <c r="C30" s="14" t="s">
        <v>22</v>
      </c>
      <c r="D30" s="7"/>
      <c r="E30" s="7"/>
      <c r="F30" s="7"/>
      <c r="G30" s="7"/>
      <c r="H30" s="7"/>
      <c r="I30" s="7"/>
      <c r="K30" s="10">
        <f t="shared" si="7"/>
        <v>0</v>
      </c>
    </row>
    <row r="31" spans="1:18" ht="16.7" customHeight="1" x14ac:dyDescent="0.25">
      <c r="A31" s="25" t="s">
        <v>17</v>
      </c>
      <c r="B31" s="24" t="s">
        <v>127</v>
      </c>
      <c r="C31" s="8" t="s">
        <v>16</v>
      </c>
      <c r="D31" s="9">
        <f>SUM(D32:D35)</f>
        <v>1720460.2999999998</v>
      </c>
      <c r="E31" s="9">
        <f t="shared" ref="E31" si="26">SUM(E32:E35)</f>
        <v>1429768</v>
      </c>
      <c r="F31" s="9">
        <f t="shared" ref="F31" si="27">SUM(F32:F35)</f>
        <v>1720000</v>
      </c>
      <c r="G31" s="9">
        <f t="shared" ref="G31" si="28">SUM(G32:G35)</f>
        <v>920000</v>
      </c>
      <c r="H31" s="9">
        <f t="shared" ref="H31" si="29">SUM(H32:H35)</f>
        <v>920000</v>
      </c>
      <c r="I31" s="9">
        <f t="shared" ref="I31" si="30">SUM(I32:I35)</f>
        <v>920000</v>
      </c>
      <c r="K31" s="10">
        <f t="shared" si="7"/>
        <v>800000</v>
      </c>
    </row>
    <row r="32" spans="1:18" ht="16.7" customHeight="1" x14ac:dyDescent="0.25">
      <c r="A32" s="25" t="s">
        <v>17</v>
      </c>
      <c r="B32" s="24" t="s">
        <v>26</v>
      </c>
      <c r="C32" s="14" t="s">
        <v>19</v>
      </c>
      <c r="D32" s="7">
        <f t="shared" ref="D32:I32" si="31">D382+D282</f>
        <v>1720460.2999999998</v>
      </c>
      <c r="E32" s="7">
        <f t="shared" si="31"/>
        <v>1429768</v>
      </c>
      <c r="F32" s="7">
        <f t="shared" si="31"/>
        <v>1720000</v>
      </c>
      <c r="G32" s="7">
        <f t="shared" si="31"/>
        <v>920000</v>
      </c>
      <c r="H32" s="7">
        <f t="shared" si="31"/>
        <v>920000</v>
      </c>
      <c r="I32" s="7">
        <f t="shared" si="31"/>
        <v>920000</v>
      </c>
      <c r="K32" s="10">
        <f>F32-G32</f>
        <v>800000</v>
      </c>
    </row>
    <row r="33" spans="1:14" ht="16.7" customHeight="1" x14ac:dyDescent="0.25">
      <c r="A33" s="25" t="s">
        <v>17</v>
      </c>
      <c r="B33" s="24" t="s">
        <v>26</v>
      </c>
      <c r="C33" s="14" t="s">
        <v>20</v>
      </c>
      <c r="D33" s="7"/>
      <c r="E33" s="7"/>
      <c r="F33" s="7"/>
      <c r="G33" s="7"/>
      <c r="H33" s="7"/>
      <c r="I33" s="7"/>
      <c r="K33" s="10">
        <f t="shared" si="7"/>
        <v>0</v>
      </c>
    </row>
    <row r="34" spans="1:14" ht="16.7" customHeight="1" x14ac:dyDescent="0.25">
      <c r="A34" s="25" t="s">
        <v>17</v>
      </c>
      <c r="B34" s="24" t="s">
        <v>26</v>
      </c>
      <c r="C34" s="14" t="s">
        <v>21</v>
      </c>
      <c r="D34" s="7"/>
      <c r="E34" s="7"/>
      <c r="F34" s="7"/>
      <c r="G34" s="7"/>
      <c r="H34" s="7"/>
      <c r="I34" s="7"/>
      <c r="K34" s="10">
        <f t="shared" si="7"/>
        <v>0</v>
      </c>
    </row>
    <row r="35" spans="1:14" ht="16.7" customHeight="1" x14ac:dyDescent="0.25">
      <c r="A35" s="25" t="s">
        <v>17</v>
      </c>
      <c r="B35" s="24" t="s">
        <v>26</v>
      </c>
      <c r="C35" s="14" t="s">
        <v>22</v>
      </c>
      <c r="D35" s="7"/>
      <c r="E35" s="7"/>
      <c r="F35" s="7"/>
      <c r="G35" s="7"/>
      <c r="H35" s="7"/>
      <c r="I35" s="7"/>
      <c r="K35" s="10">
        <f t="shared" si="7"/>
        <v>0</v>
      </c>
    </row>
    <row r="36" spans="1:14" ht="16.7" customHeight="1" x14ac:dyDescent="0.25">
      <c r="A36" s="32" t="s">
        <v>109</v>
      </c>
      <c r="B36" s="26" t="s">
        <v>18</v>
      </c>
      <c r="C36" s="15" t="s">
        <v>16</v>
      </c>
      <c r="D36" s="6">
        <f>SUM(D37:D40)</f>
        <v>8755281.1000000034</v>
      </c>
      <c r="E36" s="6">
        <f t="shared" ref="E36:I36" si="32">SUM(E37:E40)</f>
        <v>8482804.4000000022</v>
      </c>
      <c r="F36" s="6">
        <f t="shared" si="32"/>
        <v>8482804.4000000022</v>
      </c>
      <c r="G36" s="6">
        <f t="shared" si="32"/>
        <v>8430381.6000000015</v>
      </c>
      <c r="H36" s="6">
        <f t="shared" si="32"/>
        <v>8430381.6000000015</v>
      </c>
      <c r="I36" s="6">
        <f t="shared" si="32"/>
        <v>8430381.6000000015</v>
      </c>
      <c r="K36" s="10">
        <f t="shared" si="7"/>
        <v>52422.800000000745</v>
      </c>
    </row>
    <row r="37" spans="1:14" ht="16.7" customHeight="1" x14ac:dyDescent="0.25">
      <c r="A37" s="33"/>
      <c r="B37" s="24" t="s">
        <v>18</v>
      </c>
      <c r="C37" s="14" t="s">
        <v>19</v>
      </c>
      <c r="D37" s="7">
        <f>D42+D47</f>
        <v>8145113.0000000028</v>
      </c>
      <c r="E37" s="7">
        <f t="shared" ref="E37:I37" si="33">E42+E47</f>
        <v>7872994.0000000019</v>
      </c>
      <c r="F37" s="7">
        <f t="shared" si="33"/>
        <v>7872994.0000000019</v>
      </c>
      <c r="G37" s="7">
        <f t="shared" si="33"/>
        <v>7820571.200000002</v>
      </c>
      <c r="H37" s="7">
        <f t="shared" si="33"/>
        <v>7820571.200000002</v>
      </c>
      <c r="I37" s="7">
        <f t="shared" si="33"/>
        <v>7820571.200000002</v>
      </c>
      <c r="K37" s="10">
        <f t="shared" si="7"/>
        <v>52422.799999999814</v>
      </c>
      <c r="M37" s="11">
        <v>8123451.3000000026</v>
      </c>
      <c r="N37" s="12">
        <f>M37-D37</f>
        <v>-21661.700000000186</v>
      </c>
    </row>
    <row r="38" spans="1:14" ht="16.7" customHeight="1" x14ac:dyDescent="0.25">
      <c r="A38" s="33"/>
      <c r="B38" s="24" t="s">
        <v>18</v>
      </c>
      <c r="C38" s="14" t="s">
        <v>20</v>
      </c>
      <c r="D38" s="7">
        <f>D43+D48</f>
        <v>602342.5</v>
      </c>
      <c r="E38" s="7">
        <f t="shared" ref="E38:I38" si="34">E43+E48</f>
        <v>601984.80000000005</v>
      </c>
      <c r="F38" s="7">
        <f t="shared" si="34"/>
        <v>601984.80000000005</v>
      </c>
      <c r="G38" s="7">
        <f t="shared" si="34"/>
        <v>601984.80000000005</v>
      </c>
      <c r="H38" s="7">
        <f t="shared" si="34"/>
        <v>601984.80000000005</v>
      </c>
      <c r="I38" s="7">
        <f t="shared" si="34"/>
        <v>601984.80000000005</v>
      </c>
      <c r="K38" s="10">
        <f t="shared" si="7"/>
        <v>0</v>
      </c>
    </row>
    <row r="39" spans="1:14" ht="16.7" customHeight="1" x14ac:dyDescent="0.25">
      <c r="A39" s="33"/>
      <c r="B39" s="24" t="s">
        <v>18</v>
      </c>
      <c r="C39" s="14" t="s">
        <v>21</v>
      </c>
      <c r="D39" s="7">
        <f>D44+D49</f>
        <v>7825.6</v>
      </c>
      <c r="E39" s="7">
        <f t="shared" ref="E39:I39" si="35">E44+E49</f>
        <v>7825.6</v>
      </c>
      <c r="F39" s="7">
        <f t="shared" si="35"/>
        <v>7825.6</v>
      </c>
      <c r="G39" s="7">
        <f t="shared" si="35"/>
        <v>7825.6</v>
      </c>
      <c r="H39" s="7">
        <f t="shared" si="35"/>
        <v>7825.6</v>
      </c>
      <c r="I39" s="7">
        <f t="shared" si="35"/>
        <v>7825.6</v>
      </c>
      <c r="K39" s="10">
        <f t="shared" si="7"/>
        <v>0</v>
      </c>
    </row>
    <row r="40" spans="1:14" ht="16.7" customHeight="1" x14ac:dyDescent="0.25">
      <c r="A40" s="33"/>
      <c r="B40" s="24" t="s">
        <v>18</v>
      </c>
      <c r="C40" s="14" t="s">
        <v>22</v>
      </c>
      <c r="D40" s="7"/>
      <c r="E40" s="7"/>
      <c r="F40" s="7"/>
      <c r="G40" s="7"/>
      <c r="H40" s="7"/>
      <c r="I40" s="7"/>
      <c r="K40" s="10">
        <f t="shared" si="7"/>
        <v>0</v>
      </c>
    </row>
    <row r="41" spans="1:14" ht="16.7" customHeight="1" x14ac:dyDescent="0.25">
      <c r="A41" s="33"/>
      <c r="B41" s="24" t="s">
        <v>24</v>
      </c>
      <c r="C41" s="8" t="s">
        <v>16</v>
      </c>
      <c r="D41" s="9">
        <f>SUM(D42:D45)</f>
        <v>8744053.1000000015</v>
      </c>
      <c r="E41" s="9">
        <f t="shared" ref="E41" si="36">SUM(E42:E45)</f>
        <v>8471576.4000000022</v>
      </c>
      <c r="F41" s="9">
        <f t="shared" ref="F41" si="37">SUM(F42:F45)</f>
        <v>8471576.4000000022</v>
      </c>
      <c r="G41" s="9">
        <f t="shared" ref="G41" si="38">SUM(G42:G45)</f>
        <v>8419153.6000000015</v>
      </c>
      <c r="H41" s="9">
        <f t="shared" ref="H41" si="39">SUM(H42:H45)</f>
        <v>8419153.6000000015</v>
      </c>
      <c r="I41" s="9">
        <f t="shared" ref="I41" si="40">SUM(I42:I45)</f>
        <v>8419153.6000000015</v>
      </c>
      <c r="K41" s="10">
        <f t="shared" si="7"/>
        <v>52422.800000000745</v>
      </c>
    </row>
    <row r="42" spans="1:14" ht="16.7" customHeight="1" x14ac:dyDescent="0.25">
      <c r="A42" s="33"/>
      <c r="B42" s="24" t="s">
        <v>24</v>
      </c>
      <c r="C42" s="14" t="s">
        <v>19</v>
      </c>
      <c r="D42" s="7">
        <f t="shared" ref="D42:I43" si="41">D52+D72+D117+D132+D162+D167+D182+D212+D227+D237+D152</f>
        <v>8141710.6000000024</v>
      </c>
      <c r="E42" s="7">
        <f t="shared" si="41"/>
        <v>7869591.6000000015</v>
      </c>
      <c r="F42" s="7">
        <f t="shared" si="41"/>
        <v>7869591.6000000015</v>
      </c>
      <c r="G42" s="7">
        <f t="shared" si="41"/>
        <v>7817168.8000000017</v>
      </c>
      <c r="H42" s="7">
        <f t="shared" si="41"/>
        <v>7817168.8000000017</v>
      </c>
      <c r="I42" s="7">
        <f t="shared" si="41"/>
        <v>7817168.8000000017</v>
      </c>
      <c r="K42" s="10">
        <f>F42-G42</f>
        <v>52422.799999999814</v>
      </c>
    </row>
    <row r="43" spans="1:14" ht="16.7" customHeight="1" x14ac:dyDescent="0.25">
      <c r="A43" s="33"/>
      <c r="B43" s="24" t="s">
        <v>24</v>
      </c>
      <c r="C43" s="14" t="s">
        <v>20</v>
      </c>
      <c r="D43" s="7">
        <f t="shared" si="41"/>
        <v>602342.5</v>
      </c>
      <c r="E43" s="7">
        <f t="shared" si="41"/>
        <v>601984.80000000005</v>
      </c>
      <c r="F43" s="7">
        <f t="shared" si="41"/>
        <v>601984.80000000005</v>
      </c>
      <c r="G43" s="7">
        <f t="shared" si="41"/>
        <v>601984.80000000005</v>
      </c>
      <c r="H43" s="7">
        <f t="shared" si="41"/>
        <v>601984.80000000005</v>
      </c>
      <c r="I43" s="7">
        <f t="shared" si="41"/>
        <v>601984.80000000005</v>
      </c>
      <c r="K43" s="10">
        <f t="shared" si="7"/>
        <v>0</v>
      </c>
    </row>
    <row r="44" spans="1:14" ht="16.7" customHeight="1" x14ac:dyDescent="0.25">
      <c r="A44" s="33"/>
      <c r="B44" s="24" t="s">
        <v>24</v>
      </c>
      <c r="C44" s="14" t="s">
        <v>21</v>
      </c>
      <c r="D44" s="7"/>
      <c r="E44" s="7"/>
      <c r="F44" s="7"/>
      <c r="G44" s="7"/>
      <c r="H44" s="7"/>
      <c r="I44" s="7"/>
      <c r="K44" s="10">
        <f t="shared" si="7"/>
        <v>0</v>
      </c>
    </row>
    <row r="45" spans="1:14" ht="16.7" customHeight="1" x14ac:dyDescent="0.25">
      <c r="A45" s="33"/>
      <c r="B45" s="24" t="s">
        <v>24</v>
      </c>
      <c r="C45" s="14" t="s">
        <v>22</v>
      </c>
      <c r="D45" s="7"/>
      <c r="E45" s="7"/>
      <c r="F45" s="7"/>
      <c r="G45" s="7"/>
      <c r="H45" s="7"/>
      <c r="I45" s="7"/>
      <c r="K45" s="10">
        <f t="shared" si="7"/>
        <v>0</v>
      </c>
    </row>
    <row r="46" spans="1:14" ht="16.7" customHeight="1" x14ac:dyDescent="0.25">
      <c r="A46" s="33"/>
      <c r="B46" s="24" t="s">
        <v>25</v>
      </c>
      <c r="C46" s="8" t="s">
        <v>16</v>
      </c>
      <c r="D46" s="9">
        <f>SUM(D47:D50)</f>
        <v>11228</v>
      </c>
      <c r="E46" s="9">
        <f t="shared" ref="E46" si="42">SUM(E47:E50)</f>
        <v>11228</v>
      </c>
      <c r="F46" s="9">
        <f t="shared" ref="F46" si="43">SUM(F47:F50)</f>
        <v>11228</v>
      </c>
      <c r="G46" s="9">
        <f t="shared" ref="G46" si="44">SUM(G47:G50)</f>
        <v>11228</v>
      </c>
      <c r="H46" s="9">
        <f t="shared" ref="H46" si="45">SUM(H47:H50)</f>
        <v>11228</v>
      </c>
      <c r="I46" s="9">
        <f t="shared" ref="I46" si="46">SUM(I47:I50)</f>
        <v>11228</v>
      </c>
      <c r="K46" s="10">
        <f t="shared" si="7"/>
        <v>0</v>
      </c>
    </row>
    <row r="47" spans="1:14" ht="16.7" customHeight="1" x14ac:dyDescent="0.25">
      <c r="A47" s="33"/>
      <c r="B47" s="24" t="s">
        <v>25</v>
      </c>
      <c r="C47" s="14" t="s">
        <v>19</v>
      </c>
      <c r="D47" s="7">
        <f>D147</f>
        <v>3402.4</v>
      </c>
      <c r="E47" s="7">
        <f t="shared" ref="E47:I47" si="47">E147</f>
        <v>3402.4</v>
      </c>
      <c r="F47" s="7">
        <f t="shared" si="47"/>
        <v>3402.4</v>
      </c>
      <c r="G47" s="7">
        <f t="shared" si="47"/>
        <v>3402.4</v>
      </c>
      <c r="H47" s="7">
        <f t="shared" si="47"/>
        <v>3402.4</v>
      </c>
      <c r="I47" s="7">
        <f t="shared" si="47"/>
        <v>3402.4</v>
      </c>
      <c r="K47" s="10">
        <f t="shared" si="7"/>
        <v>0</v>
      </c>
    </row>
    <row r="48" spans="1:14" ht="16.7" customHeight="1" x14ac:dyDescent="0.25">
      <c r="A48" s="33"/>
      <c r="B48" s="24" t="s">
        <v>25</v>
      </c>
      <c r="C48" s="14" t="s">
        <v>20</v>
      </c>
      <c r="D48" s="7"/>
      <c r="E48" s="7"/>
      <c r="F48" s="7"/>
      <c r="G48" s="7"/>
      <c r="H48" s="7"/>
      <c r="I48" s="7"/>
      <c r="K48" s="10">
        <f t="shared" si="7"/>
        <v>0</v>
      </c>
    </row>
    <row r="49" spans="1:11" ht="16.7" customHeight="1" x14ac:dyDescent="0.25">
      <c r="A49" s="33"/>
      <c r="B49" s="24" t="s">
        <v>25</v>
      </c>
      <c r="C49" s="14" t="s">
        <v>21</v>
      </c>
      <c r="D49" s="7">
        <f t="shared" ref="D49:I49" si="48">D149</f>
        <v>7825.6</v>
      </c>
      <c r="E49" s="7">
        <f t="shared" si="48"/>
        <v>7825.6</v>
      </c>
      <c r="F49" s="7">
        <f t="shared" si="48"/>
        <v>7825.6</v>
      </c>
      <c r="G49" s="7">
        <f t="shared" si="48"/>
        <v>7825.6</v>
      </c>
      <c r="H49" s="7">
        <f t="shared" si="48"/>
        <v>7825.6</v>
      </c>
      <c r="I49" s="7">
        <f t="shared" si="48"/>
        <v>7825.6</v>
      </c>
      <c r="K49" s="10">
        <f t="shared" si="7"/>
        <v>0</v>
      </c>
    </row>
    <row r="50" spans="1:11" ht="16.7" customHeight="1" x14ac:dyDescent="0.25">
      <c r="A50" s="34"/>
      <c r="B50" s="24" t="s">
        <v>25</v>
      </c>
      <c r="C50" s="14" t="s">
        <v>22</v>
      </c>
      <c r="D50" s="7"/>
      <c r="E50" s="7"/>
      <c r="F50" s="7"/>
      <c r="G50" s="7"/>
      <c r="H50" s="7"/>
      <c r="I50" s="7"/>
      <c r="K50" s="10">
        <f t="shared" si="7"/>
        <v>0</v>
      </c>
    </row>
    <row r="51" spans="1:11" ht="16.7" customHeight="1" x14ac:dyDescent="0.25">
      <c r="A51" s="25" t="s">
        <v>27</v>
      </c>
      <c r="B51" s="24" t="s">
        <v>24</v>
      </c>
      <c r="C51" s="8" t="s">
        <v>16</v>
      </c>
      <c r="D51" s="9">
        <f>SUM(D52:D55)</f>
        <v>182890.2</v>
      </c>
      <c r="E51" s="9">
        <f t="shared" ref="E51" si="49">SUM(E52:E55)</f>
        <v>159806</v>
      </c>
      <c r="F51" s="9">
        <f t="shared" ref="F51" si="50">SUM(F52:F55)</f>
        <v>159806</v>
      </c>
      <c r="G51" s="9">
        <f t="shared" ref="G51" si="51">SUM(G52:G55)</f>
        <v>159806</v>
      </c>
      <c r="H51" s="9">
        <f t="shared" ref="H51" si="52">SUM(H52:H55)</f>
        <v>159806</v>
      </c>
      <c r="I51" s="9">
        <f t="shared" ref="I51" si="53">SUM(I52:I55)</f>
        <v>159806</v>
      </c>
      <c r="K51" s="10">
        <f t="shared" si="7"/>
        <v>0</v>
      </c>
    </row>
    <row r="52" spans="1:11" ht="16.7" customHeight="1" x14ac:dyDescent="0.25">
      <c r="A52" s="25" t="s">
        <v>27</v>
      </c>
      <c r="B52" s="24" t="s">
        <v>24</v>
      </c>
      <c r="C52" s="14" t="s">
        <v>19</v>
      </c>
      <c r="D52" s="7">
        <f t="shared" ref="D52:I53" si="54">D62+D57+D67</f>
        <v>177494.80000000002</v>
      </c>
      <c r="E52" s="7">
        <f t="shared" si="54"/>
        <v>154410.6</v>
      </c>
      <c r="F52" s="7">
        <f t="shared" si="54"/>
        <v>154410.6</v>
      </c>
      <c r="G52" s="7">
        <f t="shared" si="54"/>
        <v>154410.6</v>
      </c>
      <c r="H52" s="7">
        <f t="shared" si="54"/>
        <v>154410.6</v>
      </c>
      <c r="I52" s="7">
        <f t="shared" si="54"/>
        <v>154410.6</v>
      </c>
      <c r="K52" s="10">
        <f t="shared" si="7"/>
        <v>0</v>
      </c>
    </row>
    <row r="53" spans="1:11" ht="16.7" customHeight="1" x14ac:dyDescent="0.25">
      <c r="A53" s="25" t="s">
        <v>27</v>
      </c>
      <c r="B53" s="24" t="s">
        <v>24</v>
      </c>
      <c r="C53" s="14" t="s">
        <v>20</v>
      </c>
      <c r="D53" s="7">
        <f t="shared" si="54"/>
        <v>5395.4</v>
      </c>
      <c r="E53" s="7">
        <f t="shared" si="54"/>
        <v>5395.4</v>
      </c>
      <c r="F53" s="7">
        <f t="shared" si="54"/>
        <v>5395.4</v>
      </c>
      <c r="G53" s="7">
        <f t="shared" si="54"/>
        <v>5395.4</v>
      </c>
      <c r="H53" s="7">
        <f t="shared" si="54"/>
        <v>5395.4</v>
      </c>
      <c r="I53" s="7">
        <f t="shared" si="54"/>
        <v>5395.4</v>
      </c>
      <c r="K53" s="10">
        <f t="shared" si="7"/>
        <v>0</v>
      </c>
    </row>
    <row r="54" spans="1:11" ht="16.7" customHeight="1" x14ac:dyDescent="0.25">
      <c r="A54" s="25" t="s">
        <v>27</v>
      </c>
      <c r="B54" s="24" t="s">
        <v>24</v>
      </c>
      <c r="C54" s="14" t="s">
        <v>21</v>
      </c>
      <c r="D54" s="7"/>
      <c r="E54" s="7"/>
      <c r="F54" s="7"/>
      <c r="G54" s="7"/>
      <c r="H54" s="7"/>
      <c r="I54" s="7"/>
      <c r="K54" s="10">
        <f t="shared" si="7"/>
        <v>0</v>
      </c>
    </row>
    <row r="55" spans="1:11" ht="16.7" customHeight="1" x14ac:dyDescent="0.25">
      <c r="A55" s="25" t="s">
        <v>27</v>
      </c>
      <c r="B55" s="24" t="s">
        <v>24</v>
      </c>
      <c r="C55" s="14" t="s">
        <v>22</v>
      </c>
      <c r="D55" s="7"/>
      <c r="E55" s="7"/>
      <c r="F55" s="7"/>
      <c r="G55" s="7"/>
      <c r="H55" s="7"/>
      <c r="I55" s="7"/>
      <c r="K55" s="10">
        <f t="shared" si="7"/>
        <v>0</v>
      </c>
    </row>
    <row r="56" spans="1:11" ht="16.7" customHeight="1" x14ac:dyDescent="0.25">
      <c r="A56" s="25" t="s">
        <v>29</v>
      </c>
      <c r="B56" s="24" t="s">
        <v>24</v>
      </c>
      <c r="C56" s="8" t="s">
        <v>16</v>
      </c>
      <c r="D56" s="9">
        <f>SUM(D57:D60)</f>
        <v>165460.70000000001</v>
      </c>
      <c r="E56" s="9">
        <f t="shared" ref="E56" si="55">SUM(E57:E60)</f>
        <v>142376.5</v>
      </c>
      <c r="F56" s="9">
        <f t="shared" ref="F56" si="56">SUM(F57:F60)</f>
        <v>142376.5</v>
      </c>
      <c r="G56" s="9">
        <f t="shared" ref="G56" si="57">SUM(G57:G60)</f>
        <v>142376.5</v>
      </c>
      <c r="H56" s="9">
        <f t="shared" ref="H56" si="58">SUM(H57:H60)</f>
        <v>142376.5</v>
      </c>
      <c r="I56" s="9">
        <f t="shared" ref="I56" si="59">SUM(I57:I60)</f>
        <v>142376.5</v>
      </c>
      <c r="K56" s="10">
        <f>F56-G56</f>
        <v>0</v>
      </c>
    </row>
    <row r="57" spans="1:11" ht="16.7" customHeight="1" x14ac:dyDescent="0.25">
      <c r="A57" s="25" t="s">
        <v>29</v>
      </c>
      <c r="B57" s="24" t="s">
        <v>24</v>
      </c>
      <c r="C57" s="14" t="s">
        <v>19</v>
      </c>
      <c r="D57" s="7">
        <f>[1]Отчет!D44</f>
        <v>165460.70000000001</v>
      </c>
      <c r="E57" s="7">
        <f>[1]Отчет!E44</f>
        <v>142376.5</v>
      </c>
      <c r="F57" s="7">
        <f>[1]Отчет!F44</f>
        <v>142376.5</v>
      </c>
      <c r="G57" s="7">
        <f>[1]Отчет!G44</f>
        <v>142376.5</v>
      </c>
      <c r="H57" s="7">
        <f>[1]Отчет!H44</f>
        <v>142376.5</v>
      </c>
      <c r="I57" s="7">
        <f>[1]Отчет!I44</f>
        <v>142376.5</v>
      </c>
      <c r="K57" s="10">
        <f>F57-G57</f>
        <v>0</v>
      </c>
    </row>
    <row r="58" spans="1:11" ht="16.7" customHeight="1" x14ac:dyDescent="0.25">
      <c r="A58" s="25" t="s">
        <v>29</v>
      </c>
      <c r="B58" s="24" t="s">
        <v>24</v>
      </c>
      <c r="C58" s="14" t="s">
        <v>20</v>
      </c>
      <c r="D58" s="7"/>
      <c r="E58" s="7"/>
      <c r="F58" s="7"/>
      <c r="G58" s="7"/>
      <c r="H58" s="7"/>
      <c r="I58" s="7"/>
      <c r="K58" s="10">
        <f>F58-G58</f>
        <v>0</v>
      </c>
    </row>
    <row r="59" spans="1:11" ht="16.7" customHeight="1" x14ac:dyDescent="0.25">
      <c r="A59" s="25" t="s">
        <v>29</v>
      </c>
      <c r="B59" s="24" t="s">
        <v>24</v>
      </c>
      <c r="C59" s="14" t="s">
        <v>21</v>
      </c>
      <c r="D59" s="7"/>
      <c r="E59" s="7"/>
      <c r="F59" s="7"/>
      <c r="G59" s="7"/>
      <c r="H59" s="7"/>
      <c r="I59" s="7"/>
      <c r="K59" s="10">
        <f>F59-G59</f>
        <v>0</v>
      </c>
    </row>
    <row r="60" spans="1:11" ht="16.7" customHeight="1" x14ac:dyDescent="0.25">
      <c r="A60" s="25" t="s">
        <v>29</v>
      </c>
      <c r="B60" s="24" t="s">
        <v>24</v>
      </c>
      <c r="C60" s="14" t="s">
        <v>22</v>
      </c>
      <c r="D60" s="7"/>
      <c r="E60" s="7"/>
      <c r="F60" s="7"/>
      <c r="G60" s="7"/>
      <c r="H60" s="7"/>
      <c r="I60" s="7"/>
      <c r="K60" s="10">
        <f>F60-G60</f>
        <v>0</v>
      </c>
    </row>
    <row r="61" spans="1:11" ht="16.7" customHeight="1" x14ac:dyDescent="0.25">
      <c r="A61" s="25" t="s">
        <v>28</v>
      </c>
      <c r="B61" s="24" t="s">
        <v>24</v>
      </c>
      <c r="C61" s="8" t="s">
        <v>16</v>
      </c>
      <c r="D61" s="9">
        <f>SUM(D62:D65)</f>
        <v>9778.9</v>
      </c>
      <c r="E61" s="9">
        <f t="shared" ref="E61" si="60">SUM(E62:E65)</f>
        <v>9778.9</v>
      </c>
      <c r="F61" s="9">
        <f t="shared" ref="F61" si="61">SUM(F62:F65)</f>
        <v>9778.9</v>
      </c>
      <c r="G61" s="9">
        <f t="shared" ref="G61" si="62">SUM(G62:G65)</f>
        <v>9778.9</v>
      </c>
      <c r="H61" s="9">
        <f t="shared" ref="H61" si="63">SUM(H62:H65)</f>
        <v>9778.9</v>
      </c>
      <c r="I61" s="9">
        <f t="shared" ref="I61" si="64">SUM(I62:I65)</f>
        <v>9778.9</v>
      </c>
      <c r="K61" s="10">
        <f t="shared" si="7"/>
        <v>0</v>
      </c>
    </row>
    <row r="62" spans="1:11" ht="16.7" customHeight="1" x14ac:dyDescent="0.25">
      <c r="A62" s="25" t="s">
        <v>28</v>
      </c>
      <c r="B62" s="24" t="s">
        <v>24</v>
      </c>
      <c r="C62" s="14" t="s">
        <v>19</v>
      </c>
      <c r="D62" s="7">
        <f>[1]Отчет!D48</f>
        <v>4383.5</v>
      </c>
      <c r="E62" s="7">
        <f>[1]Отчет!E48</f>
        <v>4383.5</v>
      </c>
      <c r="F62" s="7">
        <f>[1]Отчет!F48</f>
        <v>4383.5</v>
      </c>
      <c r="G62" s="7">
        <f>[1]Отчет!G48</f>
        <v>4383.5</v>
      </c>
      <c r="H62" s="7">
        <f>[1]Отчет!H48</f>
        <v>4383.5</v>
      </c>
      <c r="I62" s="7">
        <f>[1]Отчет!I48</f>
        <v>4383.5</v>
      </c>
      <c r="K62" s="10">
        <f t="shared" si="7"/>
        <v>0</v>
      </c>
    </row>
    <row r="63" spans="1:11" ht="16.7" customHeight="1" x14ac:dyDescent="0.25">
      <c r="A63" s="25" t="s">
        <v>28</v>
      </c>
      <c r="B63" s="24" t="s">
        <v>24</v>
      </c>
      <c r="C63" s="14" t="s">
        <v>20</v>
      </c>
      <c r="D63" s="7">
        <f>[1]Отчет!D49</f>
        <v>5395.4</v>
      </c>
      <c r="E63" s="7">
        <f>[1]Отчет!E49</f>
        <v>5395.4</v>
      </c>
      <c r="F63" s="7">
        <f>[1]Отчет!F49</f>
        <v>5395.4</v>
      </c>
      <c r="G63" s="7">
        <f>F63</f>
        <v>5395.4</v>
      </c>
      <c r="H63" s="7">
        <f>G63</f>
        <v>5395.4</v>
      </c>
      <c r="I63" s="7">
        <f>H63</f>
        <v>5395.4</v>
      </c>
      <c r="K63" s="10">
        <f t="shared" si="7"/>
        <v>0</v>
      </c>
    </row>
    <row r="64" spans="1:11" ht="16.7" customHeight="1" x14ac:dyDescent="0.25">
      <c r="A64" s="25" t="s">
        <v>28</v>
      </c>
      <c r="B64" s="24" t="s">
        <v>24</v>
      </c>
      <c r="C64" s="14" t="s">
        <v>21</v>
      </c>
      <c r="D64" s="7"/>
      <c r="E64" s="7"/>
      <c r="F64" s="7"/>
      <c r="G64" s="7"/>
      <c r="H64" s="7"/>
      <c r="I64" s="7"/>
      <c r="K64" s="10">
        <f t="shared" si="7"/>
        <v>0</v>
      </c>
    </row>
    <row r="65" spans="1:11" ht="16.7" customHeight="1" x14ac:dyDescent="0.25">
      <c r="A65" s="25" t="s">
        <v>28</v>
      </c>
      <c r="B65" s="24" t="s">
        <v>24</v>
      </c>
      <c r="C65" s="14" t="s">
        <v>22</v>
      </c>
      <c r="D65" s="7"/>
      <c r="E65" s="7"/>
      <c r="F65" s="7"/>
      <c r="G65" s="7"/>
      <c r="H65" s="7"/>
      <c r="I65" s="7"/>
      <c r="K65" s="10">
        <f t="shared" si="7"/>
        <v>0</v>
      </c>
    </row>
    <row r="66" spans="1:11" ht="16.7" customHeight="1" x14ac:dyDescent="0.25">
      <c r="A66" s="25" t="s">
        <v>30</v>
      </c>
      <c r="B66" s="24" t="s">
        <v>24</v>
      </c>
      <c r="C66" s="8" t="s">
        <v>16</v>
      </c>
      <c r="D66" s="9">
        <f>SUM(D67:D70)</f>
        <v>7650.6</v>
      </c>
      <c r="E66" s="9">
        <f t="shared" ref="E66" si="65">SUM(E67:E70)</f>
        <v>7650.6</v>
      </c>
      <c r="F66" s="9">
        <f t="shared" ref="F66" si="66">SUM(F67:F70)</f>
        <v>7650.6</v>
      </c>
      <c r="G66" s="9">
        <f t="shared" ref="G66" si="67">SUM(G67:G70)</f>
        <v>7650.6</v>
      </c>
      <c r="H66" s="9">
        <f t="shared" ref="H66" si="68">SUM(H67:H70)</f>
        <v>7650.6</v>
      </c>
      <c r="I66" s="9">
        <f t="shared" ref="I66" si="69">SUM(I67:I70)</f>
        <v>7650.6</v>
      </c>
      <c r="K66" s="10">
        <f t="shared" si="7"/>
        <v>0</v>
      </c>
    </row>
    <row r="67" spans="1:11" ht="16.7" customHeight="1" x14ac:dyDescent="0.25">
      <c r="A67" s="25" t="s">
        <v>30</v>
      </c>
      <c r="B67" s="24" t="s">
        <v>24</v>
      </c>
      <c r="C67" s="14" t="s">
        <v>19</v>
      </c>
      <c r="D67" s="7">
        <f>[1]Отчет!D52</f>
        <v>7650.6</v>
      </c>
      <c r="E67" s="7">
        <f>[1]Отчет!E52</f>
        <v>7650.6</v>
      </c>
      <c r="F67" s="7">
        <f>[1]Отчет!F52</f>
        <v>7650.6</v>
      </c>
      <c r="G67" s="7">
        <f>[1]Отчет!G52</f>
        <v>7650.6</v>
      </c>
      <c r="H67" s="7">
        <f>[1]Отчет!H52</f>
        <v>7650.6</v>
      </c>
      <c r="I67" s="7">
        <f>[1]Отчет!I52</f>
        <v>7650.6</v>
      </c>
      <c r="K67" s="10">
        <f t="shared" si="7"/>
        <v>0</v>
      </c>
    </row>
    <row r="68" spans="1:11" ht="16.7" customHeight="1" x14ac:dyDescent="0.25">
      <c r="A68" s="25" t="s">
        <v>30</v>
      </c>
      <c r="B68" s="24" t="s">
        <v>24</v>
      </c>
      <c r="C68" s="14" t="s">
        <v>20</v>
      </c>
      <c r="D68" s="7"/>
      <c r="E68" s="7"/>
      <c r="F68" s="7"/>
      <c r="G68" s="7"/>
      <c r="H68" s="7"/>
      <c r="I68" s="7"/>
      <c r="K68" s="10">
        <f t="shared" si="7"/>
        <v>0</v>
      </c>
    </row>
    <row r="69" spans="1:11" ht="16.7" customHeight="1" x14ac:dyDescent="0.25">
      <c r="A69" s="25" t="s">
        <v>30</v>
      </c>
      <c r="B69" s="24" t="s">
        <v>24</v>
      </c>
      <c r="C69" s="14" t="s">
        <v>21</v>
      </c>
      <c r="D69" s="7"/>
      <c r="E69" s="7"/>
      <c r="F69" s="7"/>
      <c r="G69" s="7"/>
      <c r="H69" s="7"/>
      <c r="I69" s="7"/>
      <c r="K69" s="10">
        <f t="shared" si="7"/>
        <v>0</v>
      </c>
    </row>
    <row r="70" spans="1:11" ht="16.7" customHeight="1" x14ac:dyDescent="0.25">
      <c r="A70" s="25" t="s">
        <v>30</v>
      </c>
      <c r="B70" s="24" t="s">
        <v>24</v>
      </c>
      <c r="C70" s="14" t="s">
        <v>22</v>
      </c>
      <c r="D70" s="7"/>
      <c r="E70" s="7"/>
      <c r="F70" s="7"/>
      <c r="G70" s="7"/>
      <c r="H70" s="7"/>
      <c r="I70" s="7"/>
      <c r="K70" s="10">
        <f t="shared" si="7"/>
        <v>0</v>
      </c>
    </row>
    <row r="71" spans="1:11" ht="20.100000000000001" customHeight="1" x14ac:dyDescent="0.25">
      <c r="A71" s="25" t="s">
        <v>31</v>
      </c>
      <c r="B71" s="24" t="s">
        <v>24</v>
      </c>
      <c r="C71" s="8" t="s">
        <v>16</v>
      </c>
      <c r="D71" s="9">
        <f>SUM(D72:D75)</f>
        <v>5751355.2000000011</v>
      </c>
      <c r="E71" s="9">
        <f t="shared" ref="E71" si="70">SUM(E72:E75)</f>
        <v>5528667.3000000007</v>
      </c>
      <c r="F71" s="9">
        <f t="shared" ref="F71" si="71">SUM(F72:F75)</f>
        <v>5528667.3000000007</v>
      </c>
      <c r="G71" s="9">
        <f t="shared" ref="G71" si="72">SUM(G72:G75)</f>
        <v>5528667.3000000007</v>
      </c>
      <c r="H71" s="9">
        <f t="shared" ref="H71" si="73">SUM(H72:H75)</f>
        <v>5528667.3000000007</v>
      </c>
      <c r="I71" s="9">
        <f t="shared" ref="I71" si="74">SUM(I72:I75)</f>
        <v>5528667.3000000007</v>
      </c>
      <c r="K71" s="10">
        <f t="shared" si="7"/>
        <v>0</v>
      </c>
    </row>
    <row r="72" spans="1:11" ht="20.100000000000001" customHeight="1" x14ac:dyDescent="0.25">
      <c r="A72" s="25" t="s">
        <v>31</v>
      </c>
      <c r="B72" s="24" t="s">
        <v>24</v>
      </c>
      <c r="C72" s="14" t="s">
        <v>19</v>
      </c>
      <c r="D72" s="7">
        <f t="shared" ref="D72:F73" si="75">D97+D102+D112+D77+D107+D87+D82+D92</f>
        <v>5547454.9000000013</v>
      </c>
      <c r="E72" s="7">
        <f t="shared" si="75"/>
        <v>5324767.0000000009</v>
      </c>
      <c r="F72" s="7">
        <f t="shared" si="75"/>
        <v>5324767.0000000009</v>
      </c>
      <c r="G72" s="7">
        <f>F72</f>
        <v>5324767.0000000009</v>
      </c>
      <c r="H72" s="7">
        <f t="shared" ref="H72:I72" si="76">G72</f>
        <v>5324767.0000000009</v>
      </c>
      <c r="I72" s="7">
        <f t="shared" si="76"/>
        <v>5324767.0000000009</v>
      </c>
      <c r="K72" s="10">
        <f t="shared" si="7"/>
        <v>0</v>
      </c>
    </row>
    <row r="73" spans="1:11" ht="20.100000000000001" customHeight="1" x14ac:dyDescent="0.25">
      <c r="A73" s="25" t="s">
        <v>31</v>
      </c>
      <c r="B73" s="24" t="s">
        <v>24</v>
      </c>
      <c r="C73" s="14" t="s">
        <v>20</v>
      </c>
      <c r="D73" s="7">
        <f t="shared" si="75"/>
        <v>203900.30000000002</v>
      </c>
      <c r="E73" s="7">
        <f t="shared" si="75"/>
        <v>203900.30000000002</v>
      </c>
      <c r="F73" s="7">
        <f t="shared" si="75"/>
        <v>203900.30000000002</v>
      </c>
      <c r="G73" s="7">
        <f>G98+G103+G113+G78+G108+G88+G83+G93</f>
        <v>203900.30000000002</v>
      </c>
      <c r="H73" s="7">
        <f>H98+H103+H113+H78+H108+H88+H83+H93</f>
        <v>203900.30000000002</v>
      </c>
      <c r="I73" s="7">
        <f>I98+I103+I113+I78+I108+I88+I83+I93</f>
        <v>203900.30000000002</v>
      </c>
      <c r="K73" s="10">
        <f t="shared" si="7"/>
        <v>0</v>
      </c>
    </row>
    <row r="74" spans="1:11" ht="20.100000000000001" customHeight="1" x14ac:dyDescent="0.25">
      <c r="A74" s="25" t="s">
        <v>31</v>
      </c>
      <c r="B74" s="24" t="s">
        <v>24</v>
      </c>
      <c r="C74" s="14" t="s">
        <v>21</v>
      </c>
      <c r="D74" s="7"/>
      <c r="E74" s="7"/>
      <c r="F74" s="7"/>
      <c r="G74" s="7"/>
      <c r="H74" s="7"/>
      <c r="I74" s="7"/>
      <c r="K74" s="10">
        <f t="shared" si="7"/>
        <v>0</v>
      </c>
    </row>
    <row r="75" spans="1:11" ht="20.100000000000001" customHeight="1" x14ac:dyDescent="0.25">
      <c r="A75" s="25" t="s">
        <v>31</v>
      </c>
      <c r="B75" s="24" t="s">
        <v>24</v>
      </c>
      <c r="C75" s="14" t="s">
        <v>22</v>
      </c>
      <c r="D75" s="7"/>
      <c r="E75" s="7"/>
      <c r="F75" s="7"/>
      <c r="G75" s="7"/>
      <c r="H75" s="7"/>
      <c r="I75" s="7"/>
      <c r="K75" s="10">
        <f t="shared" si="7"/>
        <v>0</v>
      </c>
    </row>
    <row r="76" spans="1:11" ht="16.7" customHeight="1" x14ac:dyDescent="0.25">
      <c r="A76" s="25" t="s">
        <v>35</v>
      </c>
      <c r="B76" s="24" t="s">
        <v>24</v>
      </c>
      <c r="C76" s="8" t="s">
        <v>16</v>
      </c>
      <c r="D76" s="9">
        <f>SUM(D77:D80)</f>
        <v>917250.29999999993</v>
      </c>
      <c r="E76" s="9">
        <f t="shared" ref="E76" si="77">SUM(E77:E80)</f>
        <v>749430.99999999988</v>
      </c>
      <c r="F76" s="9">
        <f t="shared" ref="F76" si="78">SUM(F77:F80)</f>
        <v>749430.99999999988</v>
      </c>
      <c r="G76" s="9">
        <f t="shared" ref="G76" si="79">SUM(G77:G80)</f>
        <v>749430.99999999988</v>
      </c>
      <c r="H76" s="9">
        <f t="shared" ref="H76" si="80">SUM(H77:H80)</f>
        <v>749430.99999999988</v>
      </c>
      <c r="I76" s="9">
        <f t="shared" ref="I76" si="81">SUM(I77:I80)</f>
        <v>749430.99999999988</v>
      </c>
      <c r="K76" s="10">
        <f t="shared" ref="K76:K95" si="82">F76-G76</f>
        <v>0</v>
      </c>
    </row>
    <row r="77" spans="1:11" ht="16.7" customHeight="1" x14ac:dyDescent="0.25">
      <c r="A77" s="25" t="s">
        <v>35</v>
      </c>
      <c r="B77" s="24" t="s">
        <v>24</v>
      </c>
      <c r="C77" s="14" t="s">
        <v>19</v>
      </c>
      <c r="D77" s="7">
        <f>[1]Отчет!D60</f>
        <v>794901.2</v>
      </c>
      <c r="E77" s="7">
        <f>[1]Отчет!E60</f>
        <v>627081.89999999991</v>
      </c>
      <c r="F77" s="7">
        <f>[1]Отчет!F60</f>
        <v>627081.89999999991</v>
      </c>
      <c r="G77" s="7">
        <f>[1]Отчет!G60</f>
        <v>627081.89999999991</v>
      </c>
      <c r="H77" s="7">
        <f>[1]Отчет!H60</f>
        <v>627081.89999999991</v>
      </c>
      <c r="I77" s="7">
        <f>[1]Отчет!I60</f>
        <v>627081.89999999991</v>
      </c>
      <c r="K77" s="10">
        <f t="shared" si="82"/>
        <v>0</v>
      </c>
    </row>
    <row r="78" spans="1:11" ht="16.7" customHeight="1" x14ac:dyDescent="0.25">
      <c r="A78" s="25" t="s">
        <v>35</v>
      </c>
      <c r="B78" s="24" t="s">
        <v>24</v>
      </c>
      <c r="C78" s="14" t="s">
        <v>20</v>
      </c>
      <c r="D78" s="7">
        <f>[1]Отчет!D61</f>
        <v>122349.1</v>
      </c>
      <c r="E78" s="7">
        <f>[1]Отчет!E61</f>
        <v>122349.1</v>
      </c>
      <c r="F78" s="7">
        <f>[1]Отчет!F61</f>
        <v>122349.1</v>
      </c>
      <c r="G78" s="7">
        <f>F78</f>
        <v>122349.1</v>
      </c>
      <c r="H78" s="7">
        <f>G78</f>
        <v>122349.1</v>
      </c>
      <c r="I78" s="7">
        <f>H78</f>
        <v>122349.1</v>
      </c>
      <c r="K78" s="10">
        <f t="shared" si="82"/>
        <v>0</v>
      </c>
    </row>
    <row r="79" spans="1:11" ht="16.7" customHeight="1" x14ac:dyDescent="0.25">
      <c r="A79" s="25" t="s">
        <v>35</v>
      </c>
      <c r="B79" s="24" t="s">
        <v>24</v>
      </c>
      <c r="C79" s="14" t="s">
        <v>21</v>
      </c>
      <c r="D79" s="7"/>
      <c r="E79" s="7"/>
      <c r="F79" s="7"/>
      <c r="G79" s="7"/>
      <c r="H79" s="7"/>
      <c r="I79" s="7"/>
      <c r="K79" s="10">
        <f t="shared" si="82"/>
        <v>0</v>
      </c>
    </row>
    <row r="80" spans="1:11" ht="16.7" customHeight="1" x14ac:dyDescent="0.25">
      <c r="A80" s="25" t="s">
        <v>35</v>
      </c>
      <c r="B80" s="24" t="s">
        <v>24</v>
      </c>
      <c r="C80" s="14" t="s">
        <v>22</v>
      </c>
      <c r="D80" s="7"/>
      <c r="E80" s="7"/>
      <c r="F80" s="7"/>
      <c r="G80" s="7"/>
      <c r="H80" s="7"/>
      <c r="I80" s="7"/>
      <c r="K80" s="10">
        <f t="shared" si="82"/>
        <v>0</v>
      </c>
    </row>
    <row r="81" spans="1:11" ht="20.100000000000001" customHeight="1" x14ac:dyDescent="0.25">
      <c r="A81" s="25" t="s">
        <v>38</v>
      </c>
      <c r="B81" s="24" t="s">
        <v>24</v>
      </c>
      <c r="C81" s="8" t="s">
        <v>16</v>
      </c>
      <c r="D81" s="9">
        <f>SUM(D82:D85)</f>
        <v>77003.8</v>
      </c>
      <c r="E81" s="9">
        <f t="shared" ref="E81" si="83">SUM(E82:E85)</f>
        <v>77003.8</v>
      </c>
      <c r="F81" s="9">
        <f t="shared" ref="F81" si="84">SUM(F82:F85)</f>
        <v>77003.8</v>
      </c>
      <c r="G81" s="9">
        <f t="shared" ref="G81" si="85">SUM(G82:G85)</f>
        <v>77003.8</v>
      </c>
      <c r="H81" s="9">
        <f t="shared" ref="H81" si="86">SUM(H82:H85)</f>
        <v>77003.8</v>
      </c>
      <c r="I81" s="9">
        <f t="shared" ref="I81" si="87">SUM(I82:I85)</f>
        <v>77003.8</v>
      </c>
      <c r="K81" s="10">
        <f t="shared" si="82"/>
        <v>0</v>
      </c>
    </row>
    <row r="82" spans="1:11" ht="20.100000000000001" customHeight="1" x14ac:dyDescent="0.25">
      <c r="A82" s="25" t="s">
        <v>38</v>
      </c>
      <c r="B82" s="24" t="s">
        <v>24</v>
      </c>
      <c r="C82" s="14" t="s">
        <v>19</v>
      </c>
      <c r="D82" s="7">
        <f>[1]Отчет!D64</f>
        <v>26079.9</v>
      </c>
      <c r="E82" s="7">
        <f>[1]Отчет!E64</f>
        <v>26079.9</v>
      </c>
      <c r="F82" s="7">
        <f>[1]Отчет!F64</f>
        <v>26079.9</v>
      </c>
      <c r="G82" s="7">
        <f>[1]Отчет!G64</f>
        <v>26079.9</v>
      </c>
      <c r="H82" s="7">
        <f>[1]Отчет!H64</f>
        <v>26079.9</v>
      </c>
      <c r="I82" s="7">
        <f>[1]Отчет!I64</f>
        <v>26079.9</v>
      </c>
      <c r="K82" s="10">
        <f t="shared" si="82"/>
        <v>0</v>
      </c>
    </row>
    <row r="83" spans="1:11" ht="20.100000000000001" customHeight="1" x14ac:dyDescent="0.25">
      <c r="A83" s="25" t="s">
        <v>38</v>
      </c>
      <c r="B83" s="24" t="s">
        <v>24</v>
      </c>
      <c r="C83" s="14" t="s">
        <v>20</v>
      </c>
      <c r="D83" s="7">
        <f>[1]Отчет!D65</f>
        <v>50923.9</v>
      </c>
      <c r="E83" s="7">
        <f>[1]Отчет!E65</f>
        <v>50923.9</v>
      </c>
      <c r="F83" s="7">
        <f>[1]Отчет!F65</f>
        <v>50923.9</v>
      </c>
      <c r="G83" s="7">
        <f>F83</f>
        <v>50923.9</v>
      </c>
      <c r="H83" s="7">
        <f t="shared" ref="H83:I83" si="88">G83</f>
        <v>50923.9</v>
      </c>
      <c r="I83" s="7">
        <f t="shared" si="88"/>
        <v>50923.9</v>
      </c>
      <c r="K83" s="10">
        <f t="shared" si="82"/>
        <v>0</v>
      </c>
    </row>
    <row r="84" spans="1:11" ht="20.100000000000001" customHeight="1" x14ac:dyDescent="0.25">
      <c r="A84" s="25" t="s">
        <v>38</v>
      </c>
      <c r="B84" s="24" t="s">
        <v>24</v>
      </c>
      <c r="C84" s="14" t="s">
        <v>21</v>
      </c>
      <c r="D84" s="7"/>
      <c r="E84" s="7"/>
      <c r="F84" s="7"/>
      <c r="G84" s="7"/>
      <c r="H84" s="7"/>
      <c r="I84" s="7"/>
      <c r="K84" s="10">
        <f t="shared" si="82"/>
        <v>0</v>
      </c>
    </row>
    <row r="85" spans="1:11" ht="20.100000000000001" customHeight="1" x14ac:dyDescent="0.25">
      <c r="A85" s="25" t="s">
        <v>38</v>
      </c>
      <c r="B85" s="24" t="s">
        <v>24</v>
      </c>
      <c r="C85" s="14" t="s">
        <v>22</v>
      </c>
      <c r="D85" s="7"/>
      <c r="E85" s="7"/>
      <c r="F85" s="7"/>
      <c r="G85" s="7"/>
      <c r="H85" s="7"/>
      <c r="I85" s="7"/>
      <c r="K85" s="10">
        <f t="shared" si="82"/>
        <v>0</v>
      </c>
    </row>
    <row r="86" spans="1:11" ht="43.5" customHeight="1" x14ac:dyDescent="0.25">
      <c r="A86" s="23" t="s">
        <v>37</v>
      </c>
      <c r="B86" s="24" t="s">
        <v>24</v>
      </c>
      <c r="C86" s="8" t="s">
        <v>16</v>
      </c>
      <c r="D86" s="9">
        <f>SUM(D87:D90)</f>
        <v>43102.6</v>
      </c>
      <c r="E86" s="9">
        <f t="shared" ref="E86" si="89">SUM(E87:E90)</f>
        <v>43102.6</v>
      </c>
      <c r="F86" s="9">
        <f t="shared" ref="F86" si="90">SUM(F87:F90)</f>
        <v>43102.6</v>
      </c>
      <c r="G86" s="9">
        <f t="shared" ref="G86" si="91">SUM(G87:G90)</f>
        <v>43102.6</v>
      </c>
      <c r="H86" s="9">
        <f t="shared" ref="H86" si="92">SUM(H87:H90)</f>
        <v>43102.6</v>
      </c>
      <c r="I86" s="9">
        <f t="shared" ref="I86" si="93">SUM(I87:I90)</f>
        <v>43102.6</v>
      </c>
      <c r="K86" s="10">
        <f t="shared" si="82"/>
        <v>0</v>
      </c>
    </row>
    <row r="87" spans="1:11" ht="43.5" customHeight="1" x14ac:dyDescent="0.25">
      <c r="A87" s="23" t="s">
        <v>37</v>
      </c>
      <c r="B87" s="24" t="s">
        <v>24</v>
      </c>
      <c r="C87" s="14" t="s">
        <v>19</v>
      </c>
      <c r="D87" s="7">
        <f>[1]Отчет!D68</f>
        <v>13191.4</v>
      </c>
      <c r="E87" s="7">
        <f>[1]Отчет!E68</f>
        <v>13191.4</v>
      </c>
      <c r="F87" s="7">
        <f>[1]Отчет!F68</f>
        <v>13191.4</v>
      </c>
      <c r="G87" s="7">
        <f>[1]Отчет!G68</f>
        <v>13191.4</v>
      </c>
      <c r="H87" s="7">
        <f>[1]Отчет!H68</f>
        <v>13191.4</v>
      </c>
      <c r="I87" s="7">
        <f>[1]Отчет!I68</f>
        <v>13191.4</v>
      </c>
      <c r="K87" s="10">
        <f t="shared" si="82"/>
        <v>0</v>
      </c>
    </row>
    <row r="88" spans="1:11" ht="43.5" customHeight="1" x14ac:dyDescent="0.25">
      <c r="A88" s="23" t="s">
        <v>37</v>
      </c>
      <c r="B88" s="24" t="s">
        <v>24</v>
      </c>
      <c r="C88" s="14" t="s">
        <v>20</v>
      </c>
      <c r="D88" s="7">
        <f>[1]Отчет!D69</f>
        <v>29911.200000000001</v>
      </c>
      <c r="E88" s="7">
        <f>[1]Отчет!E69</f>
        <v>29911.200000000001</v>
      </c>
      <c r="F88" s="7">
        <f>[1]Отчет!F69</f>
        <v>29911.200000000001</v>
      </c>
      <c r="G88" s="7">
        <f>F88</f>
        <v>29911.200000000001</v>
      </c>
      <c r="H88" s="7">
        <f t="shared" ref="H88:I88" si="94">G88</f>
        <v>29911.200000000001</v>
      </c>
      <c r="I88" s="7">
        <f t="shared" si="94"/>
        <v>29911.200000000001</v>
      </c>
      <c r="K88" s="10">
        <f t="shared" si="82"/>
        <v>0</v>
      </c>
    </row>
    <row r="89" spans="1:11" ht="43.5" customHeight="1" x14ac:dyDescent="0.25">
      <c r="A89" s="23" t="s">
        <v>37</v>
      </c>
      <c r="B89" s="24" t="s">
        <v>24</v>
      </c>
      <c r="C89" s="14" t="s">
        <v>21</v>
      </c>
      <c r="D89" s="7"/>
      <c r="E89" s="7"/>
      <c r="F89" s="7"/>
      <c r="G89" s="7"/>
      <c r="H89" s="7"/>
      <c r="I89" s="7"/>
      <c r="K89" s="10">
        <f t="shared" si="82"/>
        <v>0</v>
      </c>
    </row>
    <row r="90" spans="1:11" ht="43.5" customHeight="1" x14ac:dyDescent="0.25">
      <c r="A90" s="23" t="s">
        <v>37</v>
      </c>
      <c r="B90" s="24" t="s">
        <v>24</v>
      </c>
      <c r="C90" s="14" t="s">
        <v>22</v>
      </c>
      <c r="D90" s="7"/>
      <c r="E90" s="7"/>
      <c r="F90" s="7"/>
      <c r="G90" s="7"/>
      <c r="H90" s="7"/>
      <c r="I90" s="7"/>
      <c r="K90" s="10">
        <f t="shared" si="82"/>
        <v>0</v>
      </c>
    </row>
    <row r="91" spans="1:11" ht="36.75" customHeight="1" x14ac:dyDescent="0.25">
      <c r="A91" s="23" t="s">
        <v>39</v>
      </c>
      <c r="B91" s="24" t="s">
        <v>24</v>
      </c>
      <c r="C91" s="8" t="s">
        <v>16</v>
      </c>
      <c r="D91" s="9">
        <f>SUM(D92:D95)</f>
        <v>1524</v>
      </c>
      <c r="E91" s="9">
        <f t="shared" ref="E91" si="95">SUM(E92:E95)</f>
        <v>1524</v>
      </c>
      <c r="F91" s="9">
        <f t="shared" ref="F91" si="96">SUM(F92:F95)</f>
        <v>1524</v>
      </c>
      <c r="G91" s="9">
        <f t="shared" ref="G91" si="97">SUM(G92:G95)</f>
        <v>1524</v>
      </c>
      <c r="H91" s="9">
        <f t="shared" ref="H91" si="98">SUM(H92:H95)</f>
        <v>1524</v>
      </c>
      <c r="I91" s="9">
        <f t="shared" ref="I91" si="99">SUM(I92:I95)</f>
        <v>1524</v>
      </c>
      <c r="K91" s="10">
        <f t="shared" si="82"/>
        <v>0</v>
      </c>
    </row>
    <row r="92" spans="1:11" ht="36.75" customHeight="1" x14ac:dyDescent="0.25">
      <c r="A92" s="23" t="s">
        <v>39</v>
      </c>
      <c r="B92" s="24" t="s">
        <v>24</v>
      </c>
      <c r="C92" s="14" t="s">
        <v>19</v>
      </c>
      <c r="D92" s="7">
        <f>[1]Отчет!D72</f>
        <v>807.9</v>
      </c>
      <c r="E92" s="7">
        <f>[1]Отчет!E72</f>
        <v>807.9</v>
      </c>
      <c r="F92" s="7">
        <f>[1]Отчет!F72</f>
        <v>807.9</v>
      </c>
      <c r="G92" s="7">
        <f>[1]Отчет!G72</f>
        <v>807.9</v>
      </c>
      <c r="H92" s="7">
        <f>[1]Отчет!H72</f>
        <v>807.9</v>
      </c>
      <c r="I92" s="7">
        <f>[1]Отчет!I72</f>
        <v>807.9</v>
      </c>
      <c r="K92" s="10">
        <f t="shared" si="82"/>
        <v>0</v>
      </c>
    </row>
    <row r="93" spans="1:11" ht="36.75" customHeight="1" x14ac:dyDescent="0.25">
      <c r="A93" s="23" t="s">
        <v>39</v>
      </c>
      <c r="B93" s="24" t="s">
        <v>24</v>
      </c>
      <c r="C93" s="14" t="s">
        <v>20</v>
      </c>
      <c r="D93" s="7">
        <f>[1]Отчет!D73</f>
        <v>716.1</v>
      </c>
      <c r="E93" s="7">
        <f>[1]Отчет!E73</f>
        <v>716.1</v>
      </c>
      <c r="F93" s="7">
        <f>[1]Отчет!F73</f>
        <v>716.1</v>
      </c>
      <c r="G93" s="7">
        <f>F93</f>
        <v>716.1</v>
      </c>
      <c r="H93" s="7">
        <f t="shared" ref="H93:I93" si="100">G93</f>
        <v>716.1</v>
      </c>
      <c r="I93" s="7">
        <f t="shared" si="100"/>
        <v>716.1</v>
      </c>
      <c r="K93" s="10">
        <f t="shared" si="82"/>
        <v>0</v>
      </c>
    </row>
    <row r="94" spans="1:11" ht="36.75" customHeight="1" x14ac:dyDescent="0.25">
      <c r="A94" s="23" t="s">
        <v>39</v>
      </c>
      <c r="B94" s="24" t="s">
        <v>24</v>
      </c>
      <c r="C94" s="14" t="s">
        <v>21</v>
      </c>
      <c r="D94" s="7"/>
      <c r="E94" s="7"/>
      <c r="F94" s="7"/>
      <c r="G94" s="7"/>
      <c r="H94" s="7"/>
      <c r="I94" s="7"/>
      <c r="K94" s="10">
        <f t="shared" si="82"/>
        <v>0</v>
      </c>
    </row>
    <row r="95" spans="1:11" ht="36.75" customHeight="1" x14ac:dyDescent="0.25">
      <c r="A95" s="23" t="s">
        <v>39</v>
      </c>
      <c r="B95" s="24" t="s">
        <v>24</v>
      </c>
      <c r="C95" s="14" t="s">
        <v>22</v>
      </c>
      <c r="D95" s="7"/>
      <c r="E95" s="7"/>
      <c r="F95" s="7"/>
      <c r="G95" s="7"/>
      <c r="H95" s="7"/>
      <c r="I95" s="7"/>
      <c r="K95" s="10">
        <f t="shared" si="82"/>
        <v>0</v>
      </c>
    </row>
    <row r="96" spans="1:11" ht="16.7" customHeight="1" x14ac:dyDescent="0.25">
      <c r="A96" s="25" t="s">
        <v>32</v>
      </c>
      <c r="B96" s="24" t="s">
        <v>24</v>
      </c>
      <c r="C96" s="8" t="s">
        <v>16</v>
      </c>
      <c r="D96" s="9">
        <f>SUM(D97:D100)</f>
        <v>259625</v>
      </c>
      <c r="E96" s="9">
        <f t="shared" ref="E96" si="101">SUM(E97:E100)</f>
        <v>259625</v>
      </c>
      <c r="F96" s="9">
        <f t="shared" ref="F96" si="102">SUM(F97:F100)</f>
        <v>259625</v>
      </c>
      <c r="G96" s="9">
        <f t="shared" ref="G96" si="103">SUM(G97:G100)</f>
        <v>259625</v>
      </c>
      <c r="H96" s="9">
        <f t="shared" ref="H96" si="104">SUM(H97:H100)</f>
        <v>259625</v>
      </c>
      <c r="I96" s="9">
        <f t="shared" ref="I96" si="105">SUM(I97:I100)</f>
        <v>259625</v>
      </c>
      <c r="K96" s="10">
        <f t="shared" si="7"/>
        <v>0</v>
      </c>
    </row>
    <row r="97" spans="1:11" ht="16.7" customHeight="1" x14ac:dyDescent="0.25">
      <c r="A97" s="25" t="s">
        <v>32</v>
      </c>
      <c r="B97" s="24" t="s">
        <v>24</v>
      </c>
      <c r="C97" s="14" t="s">
        <v>19</v>
      </c>
      <c r="D97" s="7">
        <f>[1]Отчет!D76</f>
        <v>259625</v>
      </c>
      <c r="E97" s="7">
        <f>[1]Отчет!E76</f>
        <v>259625</v>
      </c>
      <c r="F97" s="7">
        <f>[1]Отчет!F76</f>
        <v>259625</v>
      </c>
      <c r="G97" s="7">
        <f>[1]Отчет!G76</f>
        <v>259625</v>
      </c>
      <c r="H97" s="7">
        <f>[1]Отчет!H76</f>
        <v>259625</v>
      </c>
      <c r="I97" s="7">
        <f>[1]Отчет!I76</f>
        <v>259625</v>
      </c>
      <c r="K97" s="10">
        <f t="shared" ref="K97:K140" si="106">F97-G97</f>
        <v>0</v>
      </c>
    </row>
    <row r="98" spans="1:11" ht="16.7" customHeight="1" x14ac:dyDescent="0.25">
      <c r="A98" s="25" t="s">
        <v>32</v>
      </c>
      <c r="B98" s="24" t="s">
        <v>24</v>
      </c>
      <c r="C98" s="14" t="s">
        <v>20</v>
      </c>
      <c r="D98" s="7"/>
      <c r="E98" s="7"/>
      <c r="F98" s="7"/>
      <c r="G98" s="7"/>
      <c r="H98" s="7"/>
      <c r="I98" s="7"/>
      <c r="K98" s="10">
        <f t="shared" si="106"/>
        <v>0</v>
      </c>
    </row>
    <row r="99" spans="1:11" ht="16.7" customHeight="1" x14ac:dyDescent="0.25">
      <c r="A99" s="25" t="s">
        <v>32</v>
      </c>
      <c r="B99" s="24" t="s">
        <v>24</v>
      </c>
      <c r="C99" s="14" t="s">
        <v>21</v>
      </c>
      <c r="D99" s="7"/>
      <c r="E99" s="7"/>
      <c r="F99" s="7"/>
      <c r="G99" s="7"/>
      <c r="H99" s="7"/>
      <c r="I99" s="7"/>
      <c r="K99" s="10">
        <f t="shared" si="106"/>
        <v>0</v>
      </c>
    </row>
    <row r="100" spans="1:11" ht="16.7" customHeight="1" x14ac:dyDescent="0.25">
      <c r="A100" s="25" t="s">
        <v>32</v>
      </c>
      <c r="B100" s="24" t="s">
        <v>24</v>
      </c>
      <c r="C100" s="14" t="s">
        <v>22</v>
      </c>
      <c r="D100" s="7"/>
      <c r="E100" s="7"/>
      <c r="F100" s="7"/>
      <c r="G100" s="7"/>
      <c r="H100" s="7"/>
      <c r="I100" s="7"/>
      <c r="K100" s="10">
        <f t="shared" si="106"/>
        <v>0</v>
      </c>
    </row>
    <row r="101" spans="1:11" ht="16.7" customHeight="1" x14ac:dyDescent="0.25">
      <c r="A101" s="25" t="s">
        <v>33</v>
      </c>
      <c r="B101" s="24" t="s">
        <v>24</v>
      </c>
      <c r="C101" s="8" t="s">
        <v>16</v>
      </c>
      <c r="D101" s="9">
        <f>SUM(D102:D105)</f>
        <v>881414.8</v>
      </c>
      <c r="E101" s="9">
        <f t="shared" ref="E101" si="107">SUM(E102:E105)</f>
        <v>881414.8</v>
      </c>
      <c r="F101" s="9">
        <f t="shared" ref="F101" si="108">SUM(F102:F105)</f>
        <v>881414.8</v>
      </c>
      <c r="G101" s="9">
        <f t="shared" ref="G101" si="109">SUM(G102:G105)</f>
        <v>881414.8</v>
      </c>
      <c r="H101" s="9">
        <f t="shared" ref="H101" si="110">SUM(H102:H105)</f>
        <v>881414.8</v>
      </c>
      <c r="I101" s="9">
        <f t="shared" ref="I101" si="111">SUM(I102:I105)</f>
        <v>881414.8</v>
      </c>
      <c r="K101" s="10">
        <f t="shared" si="106"/>
        <v>0</v>
      </c>
    </row>
    <row r="102" spans="1:11" ht="16.7" customHeight="1" x14ac:dyDescent="0.25">
      <c r="A102" s="25" t="s">
        <v>33</v>
      </c>
      <c r="B102" s="24" t="s">
        <v>24</v>
      </c>
      <c r="C102" s="14" t="s">
        <v>19</v>
      </c>
      <c r="D102" s="7">
        <f>[1]Отчет!D80</f>
        <v>881414.8</v>
      </c>
      <c r="E102" s="7">
        <f>[1]Отчет!E80</f>
        <v>881414.8</v>
      </c>
      <c r="F102" s="7">
        <f>[1]Отчет!F80</f>
        <v>881414.8</v>
      </c>
      <c r="G102" s="7">
        <f>[1]Отчет!G80</f>
        <v>881414.8</v>
      </c>
      <c r="H102" s="7">
        <f>[1]Отчет!H80</f>
        <v>881414.8</v>
      </c>
      <c r="I102" s="7">
        <f>[1]Отчет!I80</f>
        <v>881414.8</v>
      </c>
      <c r="K102" s="10">
        <f t="shared" si="106"/>
        <v>0</v>
      </c>
    </row>
    <row r="103" spans="1:11" ht="16.7" customHeight="1" x14ac:dyDescent="0.25">
      <c r="A103" s="25" t="s">
        <v>33</v>
      </c>
      <c r="B103" s="24" t="s">
        <v>24</v>
      </c>
      <c r="C103" s="14" t="s">
        <v>20</v>
      </c>
      <c r="D103" s="7"/>
      <c r="E103" s="7"/>
      <c r="F103" s="7"/>
      <c r="G103" s="7"/>
      <c r="H103" s="7"/>
      <c r="I103" s="7"/>
      <c r="K103" s="10">
        <f t="shared" si="106"/>
        <v>0</v>
      </c>
    </row>
    <row r="104" spans="1:11" ht="16.7" customHeight="1" x14ac:dyDescent="0.25">
      <c r="A104" s="25" t="s">
        <v>33</v>
      </c>
      <c r="B104" s="24" t="s">
        <v>24</v>
      </c>
      <c r="C104" s="14" t="s">
        <v>21</v>
      </c>
      <c r="D104" s="7"/>
      <c r="E104" s="7"/>
      <c r="F104" s="7"/>
      <c r="G104" s="7"/>
      <c r="H104" s="7"/>
      <c r="I104" s="7"/>
      <c r="K104" s="10">
        <f t="shared" si="106"/>
        <v>0</v>
      </c>
    </row>
    <row r="105" spans="1:11" ht="28.5" customHeight="1" x14ac:dyDescent="0.25">
      <c r="A105" s="25" t="s">
        <v>33</v>
      </c>
      <c r="B105" s="24" t="s">
        <v>24</v>
      </c>
      <c r="C105" s="14" t="s">
        <v>22</v>
      </c>
      <c r="D105" s="7"/>
      <c r="E105" s="7"/>
      <c r="F105" s="7"/>
      <c r="G105" s="7"/>
      <c r="H105" s="7"/>
      <c r="I105" s="7"/>
      <c r="K105" s="10">
        <f t="shared" si="106"/>
        <v>0</v>
      </c>
    </row>
    <row r="106" spans="1:11" ht="16.7" customHeight="1" x14ac:dyDescent="0.25">
      <c r="A106" s="25" t="s">
        <v>36</v>
      </c>
      <c r="B106" s="24" t="s">
        <v>24</v>
      </c>
      <c r="C106" s="8" t="s">
        <v>16</v>
      </c>
      <c r="D106" s="9">
        <f>SUM(D107:D110)</f>
        <v>54121.2</v>
      </c>
      <c r="E106" s="9">
        <f t="shared" ref="E106" si="112">SUM(E107:E110)</f>
        <v>54121.2</v>
      </c>
      <c r="F106" s="9">
        <f t="shared" ref="F106" si="113">SUM(F107:F110)</f>
        <v>54121.2</v>
      </c>
      <c r="G106" s="9">
        <f t="shared" ref="G106" si="114">SUM(G107:G110)</f>
        <v>54121.2</v>
      </c>
      <c r="H106" s="9">
        <f t="shared" ref="H106" si="115">SUM(H107:H110)</f>
        <v>54121.2</v>
      </c>
      <c r="I106" s="9">
        <f t="shared" ref="I106" si="116">SUM(I107:I110)</f>
        <v>54121.2</v>
      </c>
      <c r="K106" s="10">
        <f>F106-G106</f>
        <v>0</v>
      </c>
    </row>
    <row r="107" spans="1:11" ht="16.7" customHeight="1" x14ac:dyDescent="0.25">
      <c r="A107" s="25" t="s">
        <v>36</v>
      </c>
      <c r="B107" s="24" t="s">
        <v>24</v>
      </c>
      <c r="C107" s="14" t="s">
        <v>19</v>
      </c>
      <c r="D107" s="7">
        <f>[1]Отчет!D84</f>
        <v>54121.2</v>
      </c>
      <c r="E107" s="7">
        <f>[1]Отчет!E84</f>
        <v>54121.2</v>
      </c>
      <c r="F107" s="7">
        <f>[1]Отчет!F84</f>
        <v>54121.2</v>
      </c>
      <c r="G107" s="7">
        <f>[1]Отчет!G84</f>
        <v>54121.2</v>
      </c>
      <c r="H107" s="7">
        <f>[1]Отчет!H84</f>
        <v>54121.2</v>
      </c>
      <c r="I107" s="7">
        <f>[1]Отчет!I84</f>
        <v>54121.2</v>
      </c>
      <c r="K107" s="10">
        <f>F107-G107</f>
        <v>0</v>
      </c>
    </row>
    <row r="108" spans="1:11" ht="16.7" customHeight="1" x14ac:dyDescent="0.25">
      <c r="A108" s="25" t="s">
        <v>36</v>
      </c>
      <c r="B108" s="24" t="s">
        <v>24</v>
      </c>
      <c r="C108" s="14" t="s">
        <v>20</v>
      </c>
      <c r="D108" s="7"/>
      <c r="E108" s="7"/>
      <c r="F108" s="7"/>
      <c r="G108" s="7"/>
      <c r="H108" s="7"/>
      <c r="I108" s="7"/>
      <c r="K108" s="10">
        <f>F108-G108</f>
        <v>0</v>
      </c>
    </row>
    <row r="109" spans="1:11" ht="16.7" customHeight="1" x14ac:dyDescent="0.25">
      <c r="A109" s="25" t="s">
        <v>36</v>
      </c>
      <c r="B109" s="24" t="s">
        <v>24</v>
      </c>
      <c r="C109" s="14" t="s">
        <v>21</v>
      </c>
      <c r="D109" s="7"/>
      <c r="E109" s="7"/>
      <c r="F109" s="7"/>
      <c r="G109" s="7"/>
      <c r="H109" s="7"/>
      <c r="I109" s="7"/>
      <c r="K109" s="10">
        <f>F109-G109</f>
        <v>0</v>
      </c>
    </row>
    <row r="110" spans="1:11" ht="16.7" customHeight="1" x14ac:dyDescent="0.25">
      <c r="A110" s="25" t="s">
        <v>36</v>
      </c>
      <c r="B110" s="24" t="s">
        <v>24</v>
      </c>
      <c r="C110" s="14" t="s">
        <v>22</v>
      </c>
      <c r="D110" s="7"/>
      <c r="E110" s="7"/>
      <c r="F110" s="7"/>
      <c r="G110" s="7"/>
      <c r="H110" s="7"/>
      <c r="I110" s="7"/>
      <c r="K110" s="10">
        <f>F110-G110</f>
        <v>0</v>
      </c>
    </row>
    <row r="111" spans="1:11" ht="16.7" customHeight="1" x14ac:dyDescent="0.25">
      <c r="A111" s="25" t="s">
        <v>34</v>
      </c>
      <c r="B111" s="24" t="s">
        <v>24</v>
      </c>
      <c r="C111" s="8" t="s">
        <v>16</v>
      </c>
      <c r="D111" s="9">
        <f>SUM(D112:D115)</f>
        <v>3517313.5</v>
      </c>
      <c r="E111" s="9">
        <f t="shared" ref="E111" si="117">SUM(E112:E115)</f>
        <v>3462444.9</v>
      </c>
      <c r="F111" s="9">
        <f t="shared" ref="F111" si="118">SUM(F112:F115)</f>
        <v>3462444.9</v>
      </c>
      <c r="G111" s="9">
        <f t="shared" ref="G111" si="119">SUM(G112:G115)</f>
        <v>3462444.9000000004</v>
      </c>
      <c r="H111" s="9">
        <f t="shared" ref="H111" si="120">SUM(H112:H115)</f>
        <v>3462444.9000000004</v>
      </c>
      <c r="I111" s="9">
        <f t="shared" ref="I111" si="121">SUM(I112:I115)</f>
        <v>3462444.9000000004</v>
      </c>
      <c r="K111" s="10">
        <f t="shared" si="106"/>
        <v>0</v>
      </c>
    </row>
    <row r="112" spans="1:11" ht="16.7" customHeight="1" x14ac:dyDescent="0.25">
      <c r="A112" s="25" t="s">
        <v>34</v>
      </c>
      <c r="B112" s="24" t="s">
        <v>24</v>
      </c>
      <c r="C112" s="14" t="s">
        <v>19</v>
      </c>
      <c r="D112" s="7">
        <f>[1]Отчет!D88</f>
        <v>3517313.5</v>
      </c>
      <c r="E112" s="7">
        <f>[1]Отчет!E88</f>
        <v>3462444.9</v>
      </c>
      <c r="F112" s="7">
        <f>[1]Отчет!F88</f>
        <v>3462444.9</v>
      </c>
      <c r="G112" s="7">
        <f>[1]Отчет!G88</f>
        <v>3462444.9000000004</v>
      </c>
      <c r="H112" s="7">
        <f>[1]Отчет!H88</f>
        <v>3462444.9000000004</v>
      </c>
      <c r="I112" s="7">
        <f>[1]Отчет!I88</f>
        <v>3462444.9000000004</v>
      </c>
      <c r="K112" s="10">
        <f t="shared" si="106"/>
        <v>0</v>
      </c>
    </row>
    <row r="113" spans="1:11" ht="16.7" customHeight="1" x14ac:dyDescent="0.25">
      <c r="A113" s="25" t="s">
        <v>34</v>
      </c>
      <c r="B113" s="24" t="s">
        <v>24</v>
      </c>
      <c r="C113" s="14" t="s">
        <v>20</v>
      </c>
      <c r="D113" s="7"/>
      <c r="E113" s="7"/>
      <c r="F113" s="7"/>
      <c r="G113" s="7"/>
      <c r="H113" s="7"/>
      <c r="I113" s="7"/>
      <c r="K113" s="10">
        <f t="shared" si="106"/>
        <v>0</v>
      </c>
    </row>
    <row r="114" spans="1:11" ht="16.7" customHeight="1" x14ac:dyDescent="0.25">
      <c r="A114" s="25" t="s">
        <v>34</v>
      </c>
      <c r="B114" s="24" t="s">
        <v>24</v>
      </c>
      <c r="C114" s="14" t="s">
        <v>21</v>
      </c>
      <c r="D114" s="7"/>
      <c r="E114" s="7"/>
      <c r="F114" s="7"/>
      <c r="G114" s="7"/>
      <c r="H114" s="7"/>
      <c r="I114" s="7"/>
      <c r="K114" s="10">
        <f t="shared" si="106"/>
        <v>0</v>
      </c>
    </row>
    <row r="115" spans="1:11" ht="16.7" customHeight="1" x14ac:dyDescent="0.25">
      <c r="A115" s="25" t="s">
        <v>34</v>
      </c>
      <c r="B115" s="24" t="s">
        <v>24</v>
      </c>
      <c r="C115" s="14" t="s">
        <v>22</v>
      </c>
      <c r="D115" s="7"/>
      <c r="E115" s="7"/>
      <c r="F115" s="7"/>
      <c r="G115" s="7"/>
      <c r="H115" s="7"/>
      <c r="I115" s="7"/>
      <c r="K115" s="10">
        <f t="shared" si="106"/>
        <v>0</v>
      </c>
    </row>
    <row r="116" spans="1:11" ht="16.7" customHeight="1" x14ac:dyDescent="0.25">
      <c r="A116" s="25" t="s">
        <v>40</v>
      </c>
      <c r="B116" s="24" t="s">
        <v>24</v>
      </c>
      <c r="C116" s="8" t="s">
        <v>16</v>
      </c>
      <c r="D116" s="9">
        <f>SUM(D117:D120)</f>
        <v>235637.4</v>
      </c>
      <c r="E116" s="9">
        <f t="shared" ref="E116" si="122">SUM(E117:E120)</f>
        <v>235637.4</v>
      </c>
      <c r="F116" s="9">
        <f t="shared" ref="F116" si="123">SUM(F117:F120)</f>
        <v>235637.4</v>
      </c>
      <c r="G116" s="9">
        <f t="shared" ref="G116" si="124">SUM(G117:G120)</f>
        <v>235637.4</v>
      </c>
      <c r="H116" s="9">
        <f t="shared" ref="H116" si="125">SUM(H117:H120)</f>
        <v>235637.4</v>
      </c>
      <c r="I116" s="9">
        <f t="shared" ref="I116" si="126">SUM(I117:I120)</f>
        <v>235637.4</v>
      </c>
      <c r="K116" s="10">
        <f t="shared" si="106"/>
        <v>0</v>
      </c>
    </row>
    <row r="117" spans="1:11" ht="16.7" customHeight="1" x14ac:dyDescent="0.25">
      <c r="A117" s="25" t="s">
        <v>40</v>
      </c>
      <c r="B117" s="24" t="s">
        <v>24</v>
      </c>
      <c r="C117" s="14" t="s">
        <v>19</v>
      </c>
      <c r="D117" s="7">
        <f t="shared" ref="D117:I117" si="127">D127+D122</f>
        <v>235637.4</v>
      </c>
      <c r="E117" s="7">
        <f t="shared" si="127"/>
        <v>235637.4</v>
      </c>
      <c r="F117" s="7">
        <f t="shared" si="127"/>
        <v>235637.4</v>
      </c>
      <c r="G117" s="7">
        <f t="shared" si="127"/>
        <v>235637.4</v>
      </c>
      <c r="H117" s="7">
        <f t="shared" si="127"/>
        <v>235637.4</v>
      </c>
      <c r="I117" s="7">
        <f t="shared" si="127"/>
        <v>235637.4</v>
      </c>
      <c r="K117" s="10">
        <f t="shared" si="106"/>
        <v>0</v>
      </c>
    </row>
    <row r="118" spans="1:11" ht="16.7" customHeight="1" x14ac:dyDescent="0.25">
      <c r="A118" s="25" t="s">
        <v>40</v>
      </c>
      <c r="B118" s="24" t="s">
        <v>24</v>
      </c>
      <c r="C118" s="14" t="s">
        <v>20</v>
      </c>
      <c r="D118" s="7"/>
      <c r="E118" s="7"/>
      <c r="F118" s="7"/>
      <c r="G118" s="7"/>
      <c r="H118" s="7"/>
      <c r="I118" s="7"/>
      <c r="K118" s="10">
        <f t="shared" si="106"/>
        <v>0</v>
      </c>
    </row>
    <row r="119" spans="1:11" ht="16.7" customHeight="1" x14ac:dyDescent="0.25">
      <c r="A119" s="25" t="s">
        <v>40</v>
      </c>
      <c r="B119" s="24" t="s">
        <v>24</v>
      </c>
      <c r="C119" s="14" t="s">
        <v>21</v>
      </c>
      <c r="D119" s="7"/>
      <c r="E119" s="7"/>
      <c r="F119" s="7"/>
      <c r="G119" s="7"/>
      <c r="H119" s="7"/>
      <c r="I119" s="7"/>
      <c r="K119" s="10">
        <f t="shared" si="106"/>
        <v>0</v>
      </c>
    </row>
    <row r="120" spans="1:11" ht="16.7" customHeight="1" x14ac:dyDescent="0.25">
      <c r="A120" s="25" t="s">
        <v>40</v>
      </c>
      <c r="B120" s="24" t="s">
        <v>24</v>
      </c>
      <c r="C120" s="14" t="s">
        <v>22</v>
      </c>
      <c r="D120" s="7"/>
      <c r="E120" s="7"/>
      <c r="F120" s="7"/>
      <c r="G120" s="7"/>
      <c r="H120" s="7"/>
      <c r="I120" s="7"/>
      <c r="K120" s="10">
        <f t="shared" si="106"/>
        <v>0</v>
      </c>
    </row>
    <row r="121" spans="1:11" ht="16.7" customHeight="1" x14ac:dyDescent="0.25">
      <c r="A121" s="25" t="s">
        <v>42</v>
      </c>
      <c r="B121" s="24" t="s">
        <v>24</v>
      </c>
      <c r="C121" s="8" t="s">
        <v>16</v>
      </c>
      <c r="D121" s="9">
        <f>SUM(D122:D125)</f>
        <v>96537.5</v>
      </c>
      <c r="E121" s="9">
        <f t="shared" ref="E121" si="128">SUM(E122:E125)</f>
        <v>96537.5</v>
      </c>
      <c r="F121" s="9">
        <f t="shared" ref="F121" si="129">SUM(F122:F125)</f>
        <v>96537.5</v>
      </c>
      <c r="G121" s="9">
        <f t="shared" ref="G121" si="130">SUM(G122:G125)</f>
        <v>96537.5</v>
      </c>
      <c r="H121" s="9">
        <f t="shared" ref="H121" si="131">SUM(H122:H125)</f>
        <v>96537.5</v>
      </c>
      <c r="I121" s="9">
        <f t="shared" ref="I121" si="132">SUM(I122:I125)</f>
        <v>96537.5</v>
      </c>
      <c r="K121" s="10">
        <f>F121-G121</f>
        <v>0</v>
      </c>
    </row>
    <row r="122" spans="1:11" ht="16.7" customHeight="1" x14ac:dyDescent="0.25">
      <c r="A122" s="25" t="s">
        <v>42</v>
      </c>
      <c r="B122" s="24" t="s">
        <v>24</v>
      </c>
      <c r="C122" s="14" t="s">
        <v>19</v>
      </c>
      <c r="D122" s="7">
        <f>[1]Отчет!D96</f>
        <v>96537.5</v>
      </c>
      <c r="E122" s="7">
        <f>[1]Отчет!E96</f>
        <v>96537.5</v>
      </c>
      <c r="F122" s="7">
        <f>[1]Отчет!F96</f>
        <v>96537.5</v>
      </c>
      <c r="G122" s="7">
        <f>[1]Отчет!G96</f>
        <v>96537.5</v>
      </c>
      <c r="H122" s="7">
        <f>[1]Отчет!H96</f>
        <v>96537.5</v>
      </c>
      <c r="I122" s="7">
        <f>[1]Отчет!I96</f>
        <v>96537.5</v>
      </c>
      <c r="K122" s="10">
        <f>F122-G122</f>
        <v>0</v>
      </c>
    </row>
    <row r="123" spans="1:11" ht="16.7" customHeight="1" x14ac:dyDescent="0.25">
      <c r="A123" s="25" t="s">
        <v>42</v>
      </c>
      <c r="B123" s="24" t="s">
        <v>24</v>
      </c>
      <c r="C123" s="14" t="s">
        <v>20</v>
      </c>
      <c r="D123" s="7"/>
      <c r="E123" s="7"/>
      <c r="F123" s="7"/>
      <c r="G123" s="7"/>
      <c r="H123" s="7"/>
      <c r="I123" s="7"/>
      <c r="K123" s="10">
        <f>F123-G123</f>
        <v>0</v>
      </c>
    </row>
    <row r="124" spans="1:11" ht="16.7" customHeight="1" x14ac:dyDescent="0.25">
      <c r="A124" s="25" t="s">
        <v>42</v>
      </c>
      <c r="B124" s="24" t="s">
        <v>24</v>
      </c>
      <c r="C124" s="14" t="s">
        <v>21</v>
      </c>
      <c r="D124" s="7"/>
      <c r="E124" s="7"/>
      <c r="F124" s="7"/>
      <c r="G124" s="7"/>
      <c r="H124" s="7"/>
      <c r="I124" s="7"/>
      <c r="K124" s="10">
        <f>F124-G124</f>
        <v>0</v>
      </c>
    </row>
    <row r="125" spans="1:11" ht="16.7" customHeight="1" x14ac:dyDescent="0.25">
      <c r="A125" s="25" t="s">
        <v>42</v>
      </c>
      <c r="B125" s="24" t="s">
        <v>24</v>
      </c>
      <c r="C125" s="14" t="s">
        <v>22</v>
      </c>
      <c r="D125" s="7"/>
      <c r="E125" s="7"/>
      <c r="F125" s="7"/>
      <c r="G125" s="7"/>
      <c r="H125" s="7"/>
      <c r="I125" s="7"/>
      <c r="K125" s="10">
        <f>F125-G125</f>
        <v>0</v>
      </c>
    </row>
    <row r="126" spans="1:11" ht="16.7" customHeight="1" x14ac:dyDescent="0.25">
      <c r="A126" s="25" t="s">
        <v>41</v>
      </c>
      <c r="B126" s="24" t="s">
        <v>24</v>
      </c>
      <c r="C126" s="8" t="s">
        <v>16</v>
      </c>
      <c r="D126" s="9">
        <f>SUM(D127:D130)</f>
        <v>139099.9</v>
      </c>
      <c r="E126" s="9">
        <f t="shared" ref="E126" si="133">SUM(E127:E130)</f>
        <v>139099.9</v>
      </c>
      <c r="F126" s="9">
        <f t="shared" ref="F126" si="134">SUM(F127:F130)</f>
        <v>139099.9</v>
      </c>
      <c r="G126" s="9">
        <f t="shared" ref="G126" si="135">SUM(G127:G130)</f>
        <v>139099.9</v>
      </c>
      <c r="H126" s="9">
        <f t="shared" ref="H126" si="136">SUM(H127:H130)</f>
        <v>139099.9</v>
      </c>
      <c r="I126" s="9">
        <f t="shared" ref="I126" si="137">SUM(I127:I130)</f>
        <v>139099.9</v>
      </c>
      <c r="K126" s="10">
        <f t="shared" si="106"/>
        <v>0</v>
      </c>
    </row>
    <row r="127" spans="1:11" ht="16.7" customHeight="1" x14ac:dyDescent="0.25">
      <c r="A127" s="25" t="s">
        <v>41</v>
      </c>
      <c r="B127" s="24" t="s">
        <v>24</v>
      </c>
      <c r="C127" s="14" t="s">
        <v>19</v>
      </c>
      <c r="D127" s="7">
        <f>[1]Отчет!D100</f>
        <v>139099.9</v>
      </c>
      <c r="E127" s="7">
        <f>[1]Отчет!E100</f>
        <v>139099.9</v>
      </c>
      <c r="F127" s="7">
        <f>[1]Отчет!F100</f>
        <v>139099.9</v>
      </c>
      <c r="G127" s="7">
        <f>[1]Отчет!G100</f>
        <v>139099.9</v>
      </c>
      <c r="H127" s="7">
        <f>[1]Отчет!H100</f>
        <v>139099.9</v>
      </c>
      <c r="I127" s="7">
        <f>[1]Отчет!I100</f>
        <v>139099.9</v>
      </c>
      <c r="K127" s="10">
        <f t="shared" si="106"/>
        <v>0</v>
      </c>
    </row>
    <row r="128" spans="1:11" ht="16.7" customHeight="1" x14ac:dyDescent="0.25">
      <c r="A128" s="25" t="s">
        <v>41</v>
      </c>
      <c r="B128" s="24" t="s">
        <v>24</v>
      </c>
      <c r="C128" s="14" t="s">
        <v>20</v>
      </c>
      <c r="D128" s="7"/>
      <c r="E128" s="7"/>
      <c r="F128" s="7"/>
      <c r="G128" s="7"/>
      <c r="H128" s="7"/>
      <c r="I128" s="7"/>
      <c r="K128" s="10">
        <f t="shared" si="106"/>
        <v>0</v>
      </c>
    </row>
    <row r="129" spans="1:11" ht="16.7" customHeight="1" x14ac:dyDescent="0.25">
      <c r="A129" s="25" t="s">
        <v>41</v>
      </c>
      <c r="B129" s="24" t="s">
        <v>24</v>
      </c>
      <c r="C129" s="14" t="s">
        <v>21</v>
      </c>
      <c r="D129" s="7"/>
      <c r="E129" s="7"/>
      <c r="F129" s="7"/>
      <c r="G129" s="7"/>
      <c r="H129" s="7"/>
      <c r="I129" s="7"/>
      <c r="K129" s="10">
        <f t="shared" si="106"/>
        <v>0</v>
      </c>
    </row>
    <row r="130" spans="1:11" ht="16.7" customHeight="1" x14ac:dyDescent="0.25">
      <c r="A130" s="25" t="s">
        <v>41</v>
      </c>
      <c r="B130" s="24" t="s">
        <v>24</v>
      </c>
      <c r="C130" s="14" t="s">
        <v>22</v>
      </c>
      <c r="D130" s="7"/>
      <c r="E130" s="7"/>
      <c r="F130" s="7"/>
      <c r="G130" s="7"/>
      <c r="H130" s="7"/>
      <c r="I130" s="7"/>
      <c r="K130" s="10">
        <f t="shared" si="106"/>
        <v>0</v>
      </c>
    </row>
    <row r="131" spans="1:11" ht="16.7" customHeight="1" x14ac:dyDescent="0.25">
      <c r="A131" s="25" t="s">
        <v>43</v>
      </c>
      <c r="B131" s="24" t="s">
        <v>24</v>
      </c>
      <c r="C131" s="8" t="s">
        <v>16</v>
      </c>
      <c r="D131" s="9">
        <f>SUM(D132:D135)</f>
        <v>366343.5</v>
      </c>
      <c r="E131" s="9">
        <f t="shared" ref="E131" si="138">SUM(E132:E135)</f>
        <v>360118.2</v>
      </c>
      <c r="F131" s="9">
        <f t="shared" ref="F131" si="139">SUM(F132:F135)</f>
        <v>360118.2</v>
      </c>
      <c r="G131" s="9">
        <f t="shared" ref="G131" si="140">SUM(G132:G135)</f>
        <v>360118.2</v>
      </c>
      <c r="H131" s="9">
        <f t="shared" ref="H131" si="141">SUM(H132:H135)</f>
        <v>360118.2</v>
      </c>
      <c r="I131" s="9">
        <f t="shared" ref="I131" si="142">SUM(I132:I135)</f>
        <v>360118.2</v>
      </c>
      <c r="K131" s="10">
        <f t="shared" si="106"/>
        <v>0</v>
      </c>
    </row>
    <row r="132" spans="1:11" ht="16.7" customHeight="1" x14ac:dyDescent="0.25">
      <c r="A132" s="25" t="s">
        <v>43</v>
      </c>
      <c r="B132" s="24" t="s">
        <v>24</v>
      </c>
      <c r="C132" s="14" t="s">
        <v>19</v>
      </c>
      <c r="D132" s="7">
        <f>D137</f>
        <v>366343.5</v>
      </c>
      <c r="E132" s="7">
        <f t="shared" ref="E132:I132" si="143">E137</f>
        <v>360118.2</v>
      </c>
      <c r="F132" s="7">
        <f t="shared" si="143"/>
        <v>360118.2</v>
      </c>
      <c r="G132" s="7">
        <f t="shared" si="143"/>
        <v>360118.2</v>
      </c>
      <c r="H132" s="7">
        <f t="shared" si="143"/>
        <v>360118.2</v>
      </c>
      <c r="I132" s="7">
        <f t="shared" si="143"/>
        <v>360118.2</v>
      </c>
      <c r="K132" s="10">
        <f t="shared" si="106"/>
        <v>0</v>
      </c>
    </row>
    <row r="133" spans="1:11" ht="16.7" customHeight="1" x14ac:dyDescent="0.25">
      <c r="A133" s="25" t="s">
        <v>43</v>
      </c>
      <c r="B133" s="24" t="s">
        <v>24</v>
      </c>
      <c r="C133" s="14" t="s">
        <v>20</v>
      </c>
      <c r="D133" s="7"/>
      <c r="E133" s="7"/>
      <c r="F133" s="7"/>
      <c r="G133" s="7"/>
      <c r="H133" s="7"/>
      <c r="I133" s="7"/>
      <c r="K133" s="10">
        <f t="shared" si="106"/>
        <v>0</v>
      </c>
    </row>
    <row r="134" spans="1:11" ht="16.7" customHeight="1" x14ac:dyDescent="0.25">
      <c r="A134" s="25" t="s">
        <v>43</v>
      </c>
      <c r="B134" s="24" t="s">
        <v>24</v>
      </c>
      <c r="C134" s="14" t="s">
        <v>21</v>
      </c>
      <c r="D134" s="7"/>
      <c r="E134" s="7"/>
      <c r="F134" s="7"/>
      <c r="G134" s="7"/>
      <c r="H134" s="7"/>
      <c r="I134" s="7"/>
      <c r="K134" s="10">
        <f t="shared" si="106"/>
        <v>0</v>
      </c>
    </row>
    <row r="135" spans="1:11" ht="16.7" customHeight="1" x14ac:dyDescent="0.25">
      <c r="A135" s="25" t="s">
        <v>43</v>
      </c>
      <c r="B135" s="24" t="s">
        <v>24</v>
      </c>
      <c r="C135" s="14" t="s">
        <v>22</v>
      </c>
      <c r="D135" s="7"/>
      <c r="E135" s="7"/>
      <c r="F135" s="7"/>
      <c r="G135" s="7"/>
      <c r="H135" s="7"/>
      <c r="I135" s="7"/>
      <c r="K135" s="10">
        <f t="shared" si="106"/>
        <v>0</v>
      </c>
    </row>
    <row r="136" spans="1:11" ht="16.7" customHeight="1" x14ac:dyDescent="0.25">
      <c r="A136" s="25" t="s">
        <v>44</v>
      </c>
      <c r="B136" s="24" t="s">
        <v>24</v>
      </c>
      <c r="C136" s="8" t="s">
        <v>16</v>
      </c>
      <c r="D136" s="9">
        <f>SUM(D137:D140)</f>
        <v>366343.5</v>
      </c>
      <c r="E136" s="9">
        <f t="shared" ref="E136" si="144">SUM(E137:E140)</f>
        <v>360118.2</v>
      </c>
      <c r="F136" s="9">
        <f t="shared" ref="F136" si="145">SUM(F137:F140)</f>
        <v>360118.2</v>
      </c>
      <c r="G136" s="9">
        <f t="shared" ref="G136" si="146">SUM(G137:G140)</f>
        <v>360118.2</v>
      </c>
      <c r="H136" s="9">
        <f t="shared" ref="H136" si="147">SUM(H137:H140)</f>
        <v>360118.2</v>
      </c>
      <c r="I136" s="9">
        <f t="shared" ref="I136" si="148">SUM(I137:I140)</f>
        <v>360118.2</v>
      </c>
      <c r="K136" s="10">
        <f t="shared" si="106"/>
        <v>0</v>
      </c>
    </row>
    <row r="137" spans="1:11" ht="16.7" customHeight="1" x14ac:dyDescent="0.25">
      <c r="A137" s="25" t="s">
        <v>44</v>
      </c>
      <c r="B137" s="24" t="s">
        <v>24</v>
      </c>
      <c r="C137" s="14" t="s">
        <v>19</v>
      </c>
      <c r="D137" s="7">
        <f>[1]Отчет!D108</f>
        <v>366343.5</v>
      </c>
      <c r="E137" s="7">
        <f>[1]Отчет!E108</f>
        <v>360118.2</v>
      </c>
      <c r="F137" s="7">
        <f>[1]Отчет!F108</f>
        <v>360118.2</v>
      </c>
      <c r="G137" s="7">
        <f>[1]Отчет!G108</f>
        <v>360118.2</v>
      </c>
      <c r="H137" s="7">
        <f>[1]Отчет!H108</f>
        <v>360118.2</v>
      </c>
      <c r="I137" s="7">
        <f>[1]Отчет!I108</f>
        <v>360118.2</v>
      </c>
      <c r="K137" s="10">
        <f t="shared" si="106"/>
        <v>0</v>
      </c>
    </row>
    <row r="138" spans="1:11" ht="16.7" customHeight="1" x14ac:dyDescent="0.25">
      <c r="A138" s="25" t="s">
        <v>44</v>
      </c>
      <c r="B138" s="24" t="s">
        <v>24</v>
      </c>
      <c r="C138" s="14" t="s">
        <v>20</v>
      </c>
      <c r="D138" s="7"/>
      <c r="E138" s="7"/>
      <c r="F138" s="7"/>
      <c r="G138" s="7"/>
      <c r="H138" s="7"/>
      <c r="I138" s="7"/>
      <c r="K138" s="10">
        <f t="shared" si="106"/>
        <v>0</v>
      </c>
    </row>
    <row r="139" spans="1:11" ht="16.7" customHeight="1" x14ac:dyDescent="0.25">
      <c r="A139" s="25" t="s">
        <v>44</v>
      </c>
      <c r="B139" s="24" t="s">
        <v>24</v>
      </c>
      <c r="C139" s="14" t="s">
        <v>21</v>
      </c>
      <c r="D139" s="7"/>
      <c r="E139" s="7"/>
      <c r="F139" s="7"/>
      <c r="G139" s="7"/>
      <c r="H139" s="7"/>
      <c r="I139" s="7"/>
      <c r="K139" s="10">
        <f t="shared" si="106"/>
        <v>0</v>
      </c>
    </row>
    <row r="140" spans="1:11" ht="16.7" customHeight="1" x14ac:dyDescent="0.25">
      <c r="A140" s="25" t="s">
        <v>44</v>
      </c>
      <c r="B140" s="24" t="s">
        <v>24</v>
      </c>
      <c r="C140" s="14" t="s">
        <v>22</v>
      </c>
      <c r="D140" s="7"/>
      <c r="E140" s="7"/>
      <c r="F140" s="7"/>
      <c r="G140" s="7"/>
      <c r="H140" s="7"/>
      <c r="I140" s="7"/>
      <c r="K140" s="10">
        <f t="shared" si="106"/>
        <v>0</v>
      </c>
    </row>
    <row r="141" spans="1:11" ht="20.100000000000001" customHeight="1" x14ac:dyDescent="0.25">
      <c r="A141" s="25" t="s">
        <v>125</v>
      </c>
      <c r="B141" s="24" t="s">
        <v>25</v>
      </c>
      <c r="C141" s="8" t="s">
        <v>16</v>
      </c>
      <c r="D141" s="9">
        <f>SUM(D142:D145)</f>
        <v>11228</v>
      </c>
      <c r="E141" s="9">
        <f t="shared" ref="E141" si="149">SUM(E142:E145)</f>
        <v>11228</v>
      </c>
      <c r="F141" s="9">
        <f t="shared" ref="F141" si="150">SUM(F142:F145)</f>
        <v>11228</v>
      </c>
      <c r="G141" s="9">
        <f t="shared" ref="G141" si="151">SUM(G142:G145)</f>
        <v>11228</v>
      </c>
      <c r="H141" s="9">
        <f t="shared" ref="H141" si="152">SUM(H142:H145)</f>
        <v>11228</v>
      </c>
      <c r="I141" s="9">
        <f t="shared" ref="I141" si="153">SUM(I142:I145)</f>
        <v>11228</v>
      </c>
      <c r="K141" s="10">
        <f t="shared" ref="K141:K214" si="154">F141-G141</f>
        <v>0</v>
      </c>
    </row>
    <row r="142" spans="1:11" ht="20.100000000000001" customHeight="1" x14ac:dyDescent="0.25">
      <c r="A142" s="25" t="s">
        <v>45</v>
      </c>
      <c r="B142" s="24" t="s">
        <v>25</v>
      </c>
      <c r="C142" s="14" t="s">
        <v>19</v>
      </c>
      <c r="D142" s="7">
        <v>3402.4</v>
      </c>
      <c r="E142" s="7">
        <v>3402.4</v>
      </c>
      <c r="F142" s="7">
        <v>3402.4</v>
      </c>
      <c r="G142" s="7">
        <v>3402.4</v>
      </c>
      <c r="H142" s="7">
        <v>3402.4</v>
      </c>
      <c r="I142" s="7">
        <v>3402.4</v>
      </c>
      <c r="K142" s="10">
        <f t="shared" si="154"/>
        <v>0</v>
      </c>
    </row>
    <row r="143" spans="1:11" ht="20.100000000000001" customHeight="1" x14ac:dyDescent="0.25">
      <c r="A143" s="25" t="s">
        <v>45</v>
      </c>
      <c r="B143" s="24" t="s">
        <v>25</v>
      </c>
      <c r="C143" s="14" t="s">
        <v>20</v>
      </c>
      <c r="D143" s="7"/>
      <c r="E143" s="7"/>
      <c r="F143" s="7"/>
      <c r="G143" s="7"/>
      <c r="H143" s="7"/>
      <c r="I143" s="7"/>
      <c r="K143" s="10">
        <f t="shared" si="154"/>
        <v>0</v>
      </c>
    </row>
    <row r="144" spans="1:11" ht="20.100000000000001" customHeight="1" x14ac:dyDescent="0.25">
      <c r="A144" s="25" t="s">
        <v>45</v>
      </c>
      <c r="B144" s="24" t="s">
        <v>25</v>
      </c>
      <c r="C144" s="14" t="s">
        <v>21</v>
      </c>
      <c r="D144" s="7">
        <v>7825.6</v>
      </c>
      <c r="E144" s="7">
        <v>7825.6</v>
      </c>
      <c r="F144" s="7">
        <v>7825.6</v>
      </c>
      <c r="G144" s="7">
        <v>7825.6</v>
      </c>
      <c r="H144" s="7">
        <v>7825.6</v>
      </c>
      <c r="I144" s="7">
        <v>7825.6</v>
      </c>
      <c r="K144" s="10">
        <f t="shared" si="154"/>
        <v>0</v>
      </c>
    </row>
    <row r="145" spans="1:11" ht="20.100000000000001" customHeight="1" x14ac:dyDescent="0.25">
      <c r="A145" s="25" t="s">
        <v>45</v>
      </c>
      <c r="B145" s="24" t="s">
        <v>25</v>
      </c>
      <c r="C145" s="14" t="s">
        <v>22</v>
      </c>
      <c r="D145" s="7"/>
      <c r="E145" s="7"/>
      <c r="F145" s="7"/>
      <c r="G145" s="7"/>
      <c r="H145" s="7"/>
      <c r="I145" s="7"/>
      <c r="K145" s="10">
        <f t="shared" si="154"/>
        <v>0</v>
      </c>
    </row>
    <row r="146" spans="1:11" x14ac:dyDescent="0.25">
      <c r="A146" s="23" t="s">
        <v>126</v>
      </c>
      <c r="B146" s="24" t="s">
        <v>25</v>
      </c>
      <c r="C146" s="8" t="s">
        <v>16</v>
      </c>
      <c r="D146" s="9">
        <f>SUM(D147:D150)</f>
        <v>11228</v>
      </c>
      <c r="E146" s="9">
        <f t="shared" ref="E146" si="155">SUM(E147:E150)</f>
        <v>11228</v>
      </c>
      <c r="F146" s="9">
        <f t="shared" ref="F146" si="156">SUM(F147:F150)</f>
        <v>11228</v>
      </c>
      <c r="G146" s="9">
        <f t="shared" ref="G146" si="157">SUM(G147:G150)</f>
        <v>11228</v>
      </c>
      <c r="H146" s="9">
        <f t="shared" ref="H146" si="158">SUM(H147:H150)</f>
        <v>11228</v>
      </c>
      <c r="I146" s="9">
        <f t="shared" ref="I146" si="159">SUM(I147:I150)</f>
        <v>11228</v>
      </c>
      <c r="K146" s="10">
        <f t="shared" si="154"/>
        <v>0</v>
      </c>
    </row>
    <row r="147" spans="1:11" x14ac:dyDescent="0.25">
      <c r="A147" s="23" t="s">
        <v>46</v>
      </c>
      <c r="B147" s="24" t="s">
        <v>25</v>
      </c>
      <c r="C147" s="14" t="s">
        <v>19</v>
      </c>
      <c r="D147" s="7">
        <v>3402.4</v>
      </c>
      <c r="E147" s="7">
        <v>3402.4</v>
      </c>
      <c r="F147" s="7">
        <v>3402.4</v>
      </c>
      <c r="G147" s="7">
        <v>3402.4</v>
      </c>
      <c r="H147" s="7">
        <v>3402.4</v>
      </c>
      <c r="I147" s="7">
        <v>3402.4</v>
      </c>
      <c r="K147" s="10">
        <f t="shared" si="154"/>
        <v>0</v>
      </c>
    </row>
    <row r="148" spans="1:11" x14ac:dyDescent="0.25">
      <c r="A148" s="23" t="s">
        <v>46</v>
      </c>
      <c r="B148" s="24" t="s">
        <v>25</v>
      </c>
      <c r="C148" s="14" t="s">
        <v>20</v>
      </c>
      <c r="D148" s="7"/>
      <c r="E148" s="7"/>
      <c r="F148" s="7"/>
      <c r="G148" s="7"/>
      <c r="H148" s="7"/>
      <c r="I148" s="7"/>
      <c r="K148" s="10">
        <f t="shared" si="154"/>
        <v>0</v>
      </c>
    </row>
    <row r="149" spans="1:11" x14ac:dyDescent="0.25">
      <c r="A149" s="23" t="s">
        <v>46</v>
      </c>
      <c r="B149" s="24" t="s">
        <v>25</v>
      </c>
      <c r="C149" s="14" t="s">
        <v>21</v>
      </c>
      <c r="D149" s="7">
        <v>7825.6</v>
      </c>
      <c r="E149" s="7">
        <v>7825.6</v>
      </c>
      <c r="F149" s="7">
        <v>7825.6</v>
      </c>
      <c r="G149" s="7">
        <v>7825.6</v>
      </c>
      <c r="H149" s="7">
        <v>7825.6</v>
      </c>
      <c r="I149" s="7">
        <v>7825.6</v>
      </c>
      <c r="K149" s="10">
        <f t="shared" si="154"/>
        <v>0</v>
      </c>
    </row>
    <row r="150" spans="1:11" x14ac:dyDescent="0.25">
      <c r="A150" s="23" t="s">
        <v>46</v>
      </c>
      <c r="B150" s="24" t="s">
        <v>25</v>
      </c>
      <c r="C150" s="14" t="s">
        <v>22</v>
      </c>
      <c r="D150" s="7"/>
      <c r="E150" s="7"/>
      <c r="F150" s="7"/>
      <c r="G150" s="7"/>
      <c r="H150" s="7"/>
      <c r="I150" s="7"/>
      <c r="K150" s="10">
        <f t="shared" si="154"/>
        <v>0</v>
      </c>
    </row>
    <row r="151" spans="1:11" ht="23.45" customHeight="1" x14ac:dyDescent="0.25">
      <c r="A151" s="25" t="s">
        <v>105</v>
      </c>
      <c r="B151" s="24" t="s">
        <v>24</v>
      </c>
      <c r="C151" s="8" t="s">
        <v>16</v>
      </c>
      <c r="D151" s="9">
        <f>SUM(D152:D155)</f>
        <v>205244.1</v>
      </c>
      <c r="E151" s="9">
        <f t="shared" ref="E151" si="160">SUM(E152:E155)</f>
        <v>185122.5</v>
      </c>
      <c r="F151" s="9">
        <f t="shared" ref="F151" si="161">SUM(F152:F155)</f>
        <v>185122.5</v>
      </c>
      <c r="G151" s="9">
        <f t="shared" ref="G151" si="162">SUM(G152:G155)</f>
        <v>185122.5</v>
      </c>
      <c r="H151" s="9">
        <f t="shared" ref="H151" si="163">SUM(H152:H155)</f>
        <v>185122.5</v>
      </c>
      <c r="I151" s="9">
        <f t="shared" ref="I151" si="164">SUM(I152:I155)</f>
        <v>185122.5</v>
      </c>
      <c r="K151" s="10">
        <f t="shared" ref="K151:K160" si="165">F151-G151</f>
        <v>0</v>
      </c>
    </row>
    <row r="152" spans="1:11" ht="23.45" customHeight="1" x14ac:dyDescent="0.25">
      <c r="A152" s="25" t="s">
        <v>105</v>
      </c>
      <c r="B152" s="24" t="s">
        <v>24</v>
      </c>
      <c r="C152" s="14" t="s">
        <v>19</v>
      </c>
      <c r="D152" s="7">
        <f>D157</f>
        <v>57346.400000000001</v>
      </c>
      <c r="E152" s="7">
        <f t="shared" ref="E152:I152" si="166">E157</f>
        <v>37224.800000000003</v>
      </c>
      <c r="F152" s="7">
        <f t="shared" si="166"/>
        <v>37224.800000000003</v>
      </c>
      <c r="G152" s="7">
        <f t="shared" si="166"/>
        <v>37224.800000000003</v>
      </c>
      <c r="H152" s="7">
        <f t="shared" si="166"/>
        <v>37224.800000000003</v>
      </c>
      <c r="I152" s="7">
        <f t="shared" si="166"/>
        <v>37224.800000000003</v>
      </c>
      <c r="K152" s="10">
        <f t="shared" si="165"/>
        <v>0</v>
      </c>
    </row>
    <row r="153" spans="1:11" ht="23.45" customHeight="1" x14ac:dyDescent="0.25">
      <c r="A153" s="25" t="s">
        <v>105</v>
      </c>
      <c r="B153" s="24" t="s">
        <v>24</v>
      </c>
      <c r="C153" s="14" t="s">
        <v>20</v>
      </c>
      <c r="D153" s="7">
        <f>D158</f>
        <v>147897.70000000001</v>
      </c>
      <c r="E153" s="7">
        <f t="shared" ref="E153:I153" si="167">E158</f>
        <v>147897.70000000001</v>
      </c>
      <c r="F153" s="7">
        <f t="shared" si="167"/>
        <v>147897.70000000001</v>
      </c>
      <c r="G153" s="7">
        <f t="shared" si="167"/>
        <v>147897.70000000001</v>
      </c>
      <c r="H153" s="7">
        <f t="shared" si="167"/>
        <v>147897.70000000001</v>
      </c>
      <c r="I153" s="7">
        <f t="shared" si="167"/>
        <v>147897.70000000001</v>
      </c>
      <c r="K153" s="10">
        <f t="shared" si="165"/>
        <v>0</v>
      </c>
    </row>
    <row r="154" spans="1:11" ht="23.45" customHeight="1" x14ac:dyDescent="0.25">
      <c r="A154" s="25" t="s">
        <v>105</v>
      </c>
      <c r="B154" s="24" t="s">
        <v>24</v>
      </c>
      <c r="C154" s="14" t="s">
        <v>21</v>
      </c>
      <c r="D154" s="7"/>
      <c r="E154" s="7"/>
      <c r="F154" s="7"/>
      <c r="G154" s="7"/>
      <c r="H154" s="7"/>
      <c r="I154" s="7"/>
      <c r="K154" s="10">
        <f t="shared" si="165"/>
        <v>0</v>
      </c>
    </row>
    <row r="155" spans="1:11" ht="23.45" customHeight="1" x14ac:dyDescent="0.25">
      <c r="A155" s="25" t="s">
        <v>105</v>
      </c>
      <c r="B155" s="24" t="s">
        <v>24</v>
      </c>
      <c r="C155" s="14" t="s">
        <v>22</v>
      </c>
      <c r="D155" s="7"/>
      <c r="E155" s="7"/>
      <c r="F155" s="7"/>
      <c r="G155" s="7"/>
      <c r="H155" s="7"/>
      <c r="I155" s="7"/>
      <c r="K155" s="10">
        <f t="shared" si="165"/>
        <v>0</v>
      </c>
    </row>
    <row r="156" spans="1:11" ht="23.45" customHeight="1" x14ac:dyDescent="0.25">
      <c r="A156" s="25" t="s">
        <v>106</v>
      </c>
      <c r="B156" s="24" t="s">
        <v>24</v>
      </c>
      <c r="C156" s="8" t="s">
        <v>16</v>
      </c>
      <c r="D156" s="9">
        <f>SUM(D157:D160)</f>
        <v>205244.1</v>
      </c>
      <c r="E156" s="9">
        <f t="shared" ref="E156" si="168">SUM(E157:E160)</f>
        <v>185122.5</v>
      </c>
      <c r="F156" s="9">
        <f t="shared" ref="F156" si="169">SUM(F157:F160)</f>
        <v>185122.5</v>
      </c>
      <c r="G156" s="9">
        <f t="shared" ref="G156" si="170">SUM(G157:G160)</f>
        <v>185122.5</v>
      </c>
      <c r="H156" s="9">
        <f t="shared" ref="H156" si="171">SUM(H157:H160)</f>
        <v>185122.5</v>
      </c>
      <c r="I156" s="9">
        <f t="shared" ref="I156" si="172">SUM(I157:I160)</f>
        <v>185122.5</v>
      </c>
      <c r="K156" s="10">
        <f t="shared" si="165"/>
        <v>0</v>
      </c>
    </row>
    <row r="157" spans="1:11" ht="23.45" customHeight="1" x14ac:dyDescent="0.25">
      <c r="A157" s="25" t="s">
        <v>106</v>
      </c>
      <c r="B157" s="24" t="s">
        <v>24</v>
      </c>
      <c r="C157" s="14" t="s">
        <v>19</v>
      </c>
      <c r="D157" s="7">
        <f>[1]Отчет!D124</f>
        <v>57346.400000000001</v>
      </c>
      <c r="E157" s="7">
        <f>[1]Отчет!E124</f>
        <v>37224.800000000003</v>
      </c>
      <c r="F157" s="7">
        <f>[1]Отчет!F124</f>
        <v>37224.800000000003</v>
      </c>
      <c r="G157" s="7">
        <f>[1]Отчет!G124</f>
        <v>37224.800000000003</v>
      </c>
      <c r="H157" s="7">
        <f>[1]Отчет!H124</f>
        <v>37224.800000000003</v>
      </c>
      <c r="I157" s="7">
        <f>[1]Отчет!I124</f>
        <v>37224.800000000003</v>
      </c>
      <c r="K157" s="10">
        <f t="shared" si="165"/>
        <v>0</v>
      </c>
    </row>
    <row r="158" spans="1:11" ht="23.45" customHeight="1" x14ac:dyDescent="0.25">
      <c r="A158" s="25" t="s">
        <v>106</v>
      </c>
      <c r="B158" s="24" t="s">
        <v>24</v>
      </c>
      <c r="C158" s="14" t="s">
        <v>20</v>
      </c>
      <c r="D158" s="7">
        <v>147897.70000000001</v>
      </c>
      <c r="E158" s="7">
        <f>D158</f>
        <v>147897.70000000001</v>
      </c>
      <c r="F158" s="7">
        <f t="shared" ref="F158:I158" si="173">E158</f>
        <v>147897.70000000001</v>
      </c>
      <c r="G158" s="7">
        <f t="shared" si="173"/>
        <v>147897.70000000001</v>
      </c>
      <c r="H158" s="7">
        <f t="shared" si="173"/>
        <v>147897.70000000001</v>
      </c>
      <c r="I158" s="7">
        <f t="shared" si="173"/>
        <v>147897.70000000001</v>
      </c>
      <c r="K158" s="10">
        <f t="shared" si="165"/>
        <v>0</v>
      </c>
    </row>
    <row r="159" spans="1:11" ht="23.45" customHeight="1" x14ac:dyDescent="0.25">
      <c r="A159" s="25" t="s">
        <v>106</v>
      </c>
      <c r="B159" s="24" t="s">
        <v>24</v>
      </c>
      <c r="C159" s="14" t="s">
        <v>21</v>
      </c>
      <c r="D159" s="7"/>
      <c r="E159" s="7"/>
      <c r="F159" s="7"/>
      <c r="G159" s="7"/>
      <c r="H159" s="7"/>
      <c r="I159" s="7"/>
      <c r="K159" s="10">
        <f t="shared" si="165"/>
        <v>0</v>
      </c>
    </row>
    <row r="160" spans="1:11" ht="23.45" customHeight="1" x14ac:dyDescent="0.25">
      <c r="A160" s="25" t="s">
        <v>106</v>
      </c>
      <c r="B160" s="24" t="s">
        <v>24</v>
      </c>
      <c r="C160" s="14" t="s">
        <v>22</v>
      </c>
      <c r="D160" s="7"/>
      <c r="E160" s="7"/>
      <c r="F160" s="7"/>
      <c r="G160" s="7"/>
      <c r="H160" s="7"/>
      <c r="I160" s="7"/>
      <c r="K160" s="10">
        <f t="shared" si="165"/>
        <v>0</v>
      </c>
    </row>
    <row r="161" spans="1:11" outlineLevel="1" x14ac:dyDescent="0.25">
      <c r="A161" s="23" t="s">
        <v>124</v>
      </c>
      <c r="B161" s="24" t="s">
        <v>24</v>
      </c>
      <c r="C161" s="8" t="s">
        <v>16</v>
      </c>
      <c r="D161" s="9">
        <f>SUM(D162:D165)</f>
        <v>52422.8</v>
      </c>
      <c r="E161" s="9">
        <f t="shared" ref="E161" si="174">SUM(E162:E165)</f>
        <v>52422.8</v>
      </c>
      <c r="F161" s="9">
        <f t="shared" ref="F161" si="175">SUM(F162:F165)</f>
        <v>52422.8</v>
      </c>
      <c r="G161" s="9">
        <f t="shared" ref="G161" si="176">SUM(G162:G165)</f>
        <v>0</v>
      </c>
      <c r="H161" s="9">
        <f t="shared" ref="H161" si="177">SUM(H162:H165)</f>
        <v>0</v>
      </c>
      <c r="I161" s="9">
        <f t="shared" ref="I161" si="178">SUM(I162:I165)</f>
        <v>0</v>
      </c>
      <c r="K161" s="10">
        <f t="shared" si="154"/>
        <v>52422.8</v>
      </c>
    </row>
    <row r="162" spans="1:11" outlineLevel="1" x14ac:dyDescent="0.25">
      <c r="A162" s="23"/>
      <c r="B162" s="24" t="s">
        <v>24</v>
      </c>
      <c r="C162" s="14" t="s">
        <v>19</v>
      </c>
      <c r="D162" s="7">
        <f>[1]Отчет!D128</f>
        <v>52422.8</v>
      </c>
      <c r="E162" s="7">
        <f>[1]Отчет!E128</f>
        <v>52422.8</v>
      </c>
      <c r="F162" s="7">
        <f>[1]Отчет!F128</f>
        <v>52422.8</v>
      </c>
      <c r="G162" s="7">
        <f>[1]Отчет!G128</f>
        <v>0</v>
      </c>
      <c r="H162" s="7">
        <f>[1]Отчет!H128</f>
        <v>0</v>
      </c>
      <c r="I162" s="7">
        <f>[1]Отчет!I128</f>
        <v>0</v>
      </c>
      <c r="K162" s="10">
        <f t="shared" si="154"/>
        <v>52422.8</v>
      </c>
    </row>
    <row r="163" spans="1:11" outlineLevel="1" x14ac:dyDescent="0.25">
      <c r="A163" s="23"/>
      <c r="B163" s="24" t="s">
        <v>24</v>
      </c>
      <c r="C163" s="14" t="s">
        <v>20</v>
      </c>
      <c r="D163" s="7"/>
      <c r="E163" s="7"/>
      <c r="F163" s="7"/>
      <c r="G163" s="7"/>
      <c r="H163" s="7"/>
      <c r="I163" s="7"/>
      <c r="K163" s="10">
        <f t="shared" si="154"/>
        <v>0</v>
      </c>
    </row>
    <row r="164" spans="1:11" outlineLevel="1" x14ac:dyDescent="0.25">
      <c r="A164" s="23"/>
      <c r="B164" s="24" t="s">
        <v>24</v>
      </c>
      <c r="C164" s="14" t="s">
        <v>21</v>
      </c>
      <c r="D164" s="7"/>
      <c r="E164" s="7"/>
      <c r="F164" s="7"/>
      <c r="G164" s="7"/>
      <c r="H164" s="7"/>
      <c r="I164" s="7"/>
      <c r="K164" s="10">
        <f t="shared" si="154"/>
        <v>0</v>
      </c>
    </row>
    <row r="165" spans="1:11" ht="53.25" customHeight="1" outlineLevel="1" x14ac:dyDescent="0.25">
      <c r="A165" s="23"/>
      <c r="B165" s="24" t="s">
        <v>24</v>
      </c>
      <c r="C165" s="14" t="s">
        <v>22</v>
      </c>
      <c r="D165" s="7"/>
      <c r="E165" s="7"/>
      <c r="F165" s="7"/>
      <c r="G165" s="7"/>
      <c r="H165" s="7"/>
      <c r="I165" s="7"/>
      <c r="K165" s="10">
        <f t="shared" si="154"/>
        <v>0</v>
      </c>
    </row>
    <row r="166" spans="1:11" ht="16.7" customHeight="1" x14ac:dyDescent="0.25">
      <c r="A166" s="25" t="s">
        <v>52</v>
      </c>
      <c r="B166" s="24" t="s">
        <v>24</v>
      </c>
      <c r="C166" s="8" t="s">
        <v>16</v>
      </c>
      <c r="D166" s="9">
        <f>SUM(D167:D170)</f>
        <v>55619.199999999997</v>
      </c>
      <c r="E166" s="9">
        <f t="shared" ref="E166" si="179">SUM(E167:E170)</f>
        <v>55619.199999999997</v>
      </c>
      <c r="F166" s="9">
        <f t="shared" ref="F166" si="180">SUM(F167:F170)</f>
        <v>55619.199999999997</v>
      </c>
      <c r="G166" s="9">
        <f t="shared" ref="G166" si="181">SUM(G167:G170)</f>
        <v>55619.199999999997</v>
      </c>
      <c r="H166" s="9">
        <f t="shared" ref="H166" si="182">SUM(H167:H170)</f>
        <v>55619.199999999997</v>
      </c>
      <c r="I166" s="9">
        <f t="shared" ref="I166" si="183">SUM(I167:I170)</f>
        <v>55619.199999999997</v>
      </c>
      <c r="K166" s="10">
        <f t="shared" si="154"/>
        <v>0</v>
      </c>
    </row>
    <row r="167" spans="1:11" ht="16.7" customHeight="1" x14ac:dyDescent="0.25">
      <c r="A167" s="25" t="s">
        <v>52</v>
      </c>
      <c r="B167" s="24" t="s">
        <v>24</v>
      </c>
      <c r="C167" s="14" t="s">
        <v>19</v>
      </c>
      <c r="D167" s="7">
        <f>D172+D177</f>
        <v>55619.199999999997</v>
      </c>
      <c r="E167" s="7">
        <f t="shared" ref="E167:I167" si="184">E172+E177</f>
        <v>55619.199999999997</v>
      </c>
      <c r="F167" s="7">
        <f t="shared" si="184"/>
        <v>55619.199999999997</v>
      </c>
      <c r="G167" s="7">
        <f t="shared" si="184"/>
        <v>55619.199999999997</v>
      </c>
      <c r="H167" s="7">
        <f t="shared" si="184"/>
        <v>55619.199999999997</v>
      </c>
      <c r="I167" s="7">
        <f t="shared" si="184"/>
        <v>55619.199999999997</v>
      </c>
      <c r="K167" s="10">
        <f t="shared" si="154"/>
        <v>0</v>
      </c>
    </row>
    <row r="168" spans="1:11" ht="16.7" customHeight="1" x14ac:dyDescent="0.25">
      <c r="A168" s="25" t="s">
        <v>52</v>
      </c>
      <c r="B168" s="24" t="s">
        <v>24</v>
      </c>
      <c r="C168" s="14" t="s">
        <v>20</v>
      </c>
      <c r="D168" s="7"/>
      <c r="E168" s="7"/>
      <c r="F168" s="7"/>
      <c r="G168" s="7"/>
      <c r="H168" s="7"/>
      <c r="I168" s="7"/>
      <c r="K168" s="10">
        <f t="shared" si="154"/>
        <v>0</v>
      </c>
    </row>
    <row r="169" spans="1:11" ht="16.7" customHeight="1" x14ac:dyDescent="0.25">
      <c r="A169" s="25" t="s">
        <v>52</v>
      </c>
      <c r="B169" s="24" t="s">
        <v>24</v>
      </c>
      <c r="C169" s="14" t="s">
        <v>21</v>
      </c>
      <c r="D169" s="7"/>
      <c r="E169" s="7"/>
      <c r="F169" s="7"/>
      <c r="G169" s="7"/>
      <c r="H169" s="7"/>
      <c r="I169" s="7"/>
      <c r="K169" s="10">
        <f t="shared" si="154"/>
        <v>0</v>
      </c>
    </row>
    <row r="170" spans="1:11" ht="16.7" customHeight="1" x14ac:dyDescent="0.25">
      <c r="A170" s="25" t="s">
        <v>52</v>
      </c>
      <c r="B170" s="24" t="s">
        <v>24</v>
      </c>
      <c r="C170" s="14" t="s">
        <v>22</v>
      </c>
      <c r="D170" s="7"/>
      <c r="E170" s="7"/>
      <c r="F170" s="7"/>
      <c r="G170" s="7"/>
      <c r="H170" s="7"/>
      <c r="I170" s="7"/>
      <c r="K170" s="10">
        <f t="shared" si="154"/>
        <v>0</v>
      </c>
    </row>
    <row r="171" spans="1:11" ht="16.7" customHeight="1" x14ac:dyDescent="0.25">
      <c r="A171" s="25" t="s">
        <v>53</v>
      </c>
      <c r="B171" s="24" t="s">
        <v>24</v>
      </c>
      <c r="C171" s="8" t="s">
        <v>16</v>
      </c>
      <c r="D171" s="9">
        <f>SUM(D172:D175)</f>
        <v>51227.1</v>
      </c>
      <c r="E171" s="9">
        <f t="shared" ref="E171" si="185">SUM(E172:E175)</f>
        <v>51227.1</v>
      </c>
      <c r="F171" s="9">
        <f t="shared" ref="F171" si="186">SUM(F172:F175)</f>
        <v>51227.1</v>
      </c>
      <c r="G171" s="9">
        <f t="shared" ref="G171" si="187">SUM(G172:G175)</f>
        <v>51227.1</v>
      </c>
      <c r="H171" s="9">
        <f t="shared" ref="H171" si="188">SUM(H172:H175)</f>
        <v>51227.1</v>
      </c>
      <c r="I171" s="9">
        <f t="shared" ref="I171" si="189">SUM(I172:I175)</f>
        <v>51227.1</v>
      </c>
      <c r="K171" s="10">
        <f t="shared" si="154"/>
        <v>0</v>
      </c>
    </row>
    <row r="172" spans="1:11" ht="16.7" customHeight="1" x14ac:dyDescent="0.25">
      <c r="A172" s="25" t="s">
        <v>53</v>
      </c>
      <c r="B172" s="24" t="s">
        <v>24</v>
      </c>
      <c r="C172" s="14" t="s">
        <v>19</v>
      </c>
      <c r="D172" s="7">
        <f>[1]Отчет!D136</f>
        <v>51227.1</v>
      </c>
      <c r="E172" s="7">
        <f>[1]Отчет!E136</f>
        <v>51227.1</v>
      </c>
      <c r="F172" s="7">
        <f>[1]Отчет!F136</f>
        <v>51227.1</v>
      </c>
      <c r="G172" s="7">
        <f>[1]Отчет!G136</f>
        <v>51227.1</v>
      </c>
      <c r="H172" s="7">
        <f>[1]Отчет!H136</f>
        <v>51227.1</v>
      </c>
      <c r="I172" s="7">
        <f>[1]Отчет!I136</f>
        <v>51227.1</v>
      </c>
      <c r="K172" s="10">
        <f t="shared" si="154"/>
        <v>0</v>
      </c>
    </row>
    <row r="173" spans="1:11" ht="16.7" customHeight="1" x14ac:dyDescent="0.25">
      <c r="A173" s="25" t="s">
        <v>53</v>
      </c>
      <c r="B173" s="24" t="s">
        <v>24</v>
      </c>
      <c r="C173" s="14" t="s">
        <v>20</v>
      </c>
      <c r="D173" s="7"/>
      <c r="E173" s="7"/>
      <c r="F173" s="7"/>
      <c r="G173" s="7"/>
      <c r="H173" s="7"/>
      <c r="I173" s="7"/>
      <c r="K173" s="10">
        <f t="shared" si="154"/>
        <v>0</v>
      </c>
    </row>
    <row r="174" spans="1:11" ht="16.7" customHeight="1" x14ac:dyDescent="0.25">
      <c r="A174" s="25" t="s">
        <v>53</v>
      </c>
      <c r="B174" s="24" t="s">
        <v>24</v>
      </c>
      <c r="C174" s="14" t="s">
        <v>21</v>
      </c>
      <c r="D174" s="7"/>
      <c r="E174" s="7"/>
      <c r="F174" s="7"/>
      <c r="G174" s="7"/>
      <c r="H174" s="7"/>
      <c r="I174" s="7"/>
      <c r="K174" s="10">
        <f t="shared" si="154"/>
        <v>0</v>
      </c>
    </row>
    <row r="175" spans="1:11" ht="30" customHeight="1" x14ac:dyDescent="0.25">
      <c r="A175" s="25" t="s">
        <v>53</v>
      </c>
      <c r="B175" s="24" t="s">
        <v>24</v>
      </c>
      <c r="C175" s="14" t="s">
        <v>22</v>
      </c>
      <c r="D175" s="7"/>
      <c r="E175" s="7"/>
      <c r="F175" s="7"/>
      <c r="G175" s="7"/>
      <c r="H175" s="7"/>
      <c r="I175" s="7"/>
      <c r="K175" s="10">
        <f t="shared" si="154"/>
        <v>0</v>
      </c>
    </row>
    <row r="176" spans="1:11" ht="20.100000000000001" customHeight="1" x14ac:dyDescent="0.25">
      <c r="A176" s="25" t="s">
        <v>54</v>
      </c>
      <c r="B176" s="24" t="s">
        <v>24</v>
      </c>
      <c r="C176" s="8" t="s">
        <v>16</v>
      </c>
      <c r="D176" s="9">
        <f>SUM(D177:D180)</f>
        <v>4392.1000000000004</v>
      </c>
      <c r="E176" s="9">
        <f t="shared" ref="E176" si="190">SUM(E177:E180)</f>
        <v>4392.1000000000004</v>
      </c>
      <c r="F176" s="9">
        <f t="shared" ref="F176" si="191">SUM(F177:F180)</f>
        <v>4392.1000000000004</v>
      </c>
      <c r="G176" s="9">
        <f t="shared" ref="G176" si="192">SUM(G177:G180)</f>
        <v>4392.1000000000004</v>
      </c>
      <c r="H176" s="9">
        <f t="shared" ref="H176" si="193">SUM(H177:H180)</f>
        <v>4392.1000000000004</v>
      </c>
      <c r="I176" s="9">
        <f t="shared" ref="I176" si="194">SUM(I177:I180)</f>
        <v>4392.1000000000004</v>
      </c>
      <c r="K176" s="10">
        <f t="shared" si="154"/>
        <v>0</v>
      </c>
    </row>
    <row r="177" spans="1:11" ht="20.100000000000001" customHeight="1" x14ac:dyDescent="0.25">
      <c r="A177" s="25" t="s">
        <v>54</v>
      </c>
      <c r="B177" s="24" t="s">
        <v>24</v>
      </c>
      <c r="C177" s="14" t="s">
        <v>19</v>
      </c>
      <c r="D177" s="7">
        <f>[1]Отчет!D140</f>
        <v>4392.1000000000004</v>
      </c>
      <c r="E177" s="7">
        <f>[1]Отчет!E140</f>
        <v>4392.1000000000004</v>
      </c>
      <c r="F177" s="7">
        <f>[1]Отчет!F140</f>
        <v>4392.1000000000004</v>
      </c>
      <c r="G177" s="7">
        <f>[1]Отчет!G140</f>
        <v>4392.1000000000004</v>
      </c>
      <c r="H177" s="7">
        <f>[1]Отчет!H140</f>
        <v>4392.1000000000004</v>
      </c>
      <c r="I177" s="7">
        <f>[1]Отчет!I140</f>
        <v>4392.1000000000004</v>
      </c>
      <c r="K177" s="10">
        <f t="shared" si="154"/>
        <v>0</v>
      </c>
    </row>
    <row r="178" spans="1:11" ht="20.100000000000001" customHeight="1" x14ac:dyDescent="0.25">
      <c r="A178" s="25" t="s">
        <v>54</v>
      </c>
      <c r="B178" s="24" t="s">
        <v>24</v>
      </c>
      <c r="C178" s="14" t="s">
        <v>20</v>
      </c>
      <c r="D178" s="7"/>
      <c r="E178" s="7"/>
      <c r="F178" s="7"/>
      <c r="G178" s="7"/>
      <c r="H178" s="7"/>
      <c r="I178" s="7"/>
      <c r="K178" s="10">
        <f t="shared" si="154"/>
        <v>0</v>
      </c>
    </row>
    <row r="179" spans="1:11" ht="20.100000000000001" customHeight="1" x14ac:dyDescent="0.25">
      <c r="A179" s="25" t="s">
        <v>54</v>
      </c>
      <c r="B179" s="24" t="s">
        <v>24</v>
      </c>
      <c r="C179" s="14" t="s">
        <v>21</v>
      </c>
      <c r="D179" s="7"/>
      <c r="E179" s="7"/>
      <c r="F179" s="7"/>
      <c r="G179" s="7"/>
      <c r="H179" s="7"/>
      <c r="I179" s="7"/>
      <c r="K179" s="10">
        <f t="shared" si="154"/>
        <v>0</v>
      </c>
    </row>
    <row r="180" spans="1:11" ht="20.100000000000001" customHeight="1" x14ac:dyDescent="0.25">
      <c r="A180" s="25" t="s">
        <v>54</v>
      </c>
      <c r="B180" s="24" t="s">
        <v>24</v>
      </c>
      <c r="C180" s="14" t="s">
        <v>22</v>
      </c>
      <c r="D180" s="7"/>
      <c r="E180" s="7"/>
      <c r="F180" s="7"/>
      <c r="G180" s="7"/>
      <c r="H180" s="7"/>
      <c r="I180" s="7"/>
      <c r="K180" s="10">
        <f t="shared" si="154"/>
        <v>0</v>
      </c>
    </row>
    <row r="181" spans="1:11" ht="16.7" customHeight="1" x14ac:dyDescent="0.25">
      <c r="A181" s="25" t="s">
        <v>55</v>
      </c>
      <c r="B181" s="24" t="s">
        <v>24</v>
      </c>
      <c r="C181" s="8" t="s">
        <v>16</v>
      </c>
      <c r="D181" s="9">
        <f>SUM(D182:D185)</f>
        <v>441893.19999999995</v>
      </c>
      <c r="E181" s="9">
        <f t="shared" ref="E181" si="195">SUM(E182:E185)</f>
        <v>441893.19999999995</v>
      </c>
      <c r="F181" s="9">
        <f t="shared" ref="F181" si="196">SUM(F182:F185)</f>
        <v>441893.19999999995</v>
      </c>
      <c r="G181" s="9">
        <f t="shared" ref="G181" si="197">SUM(G182:G185)</f>
        <v>441893.19999999995</v>
      </c>
      <c r="H181" s="9">
        <f t="shared" ref="H181" si="198">SUM(H182:H185)</f>
        <v>441893.19999999995</v>
      </c>
      <c r="I181" s="9">
        <f t="shared" ref="I181" si="199">SUM(I182:I185)</f>
        <v>441893.19999999995</v>
      </c>
      <c r="K181" s="10">
        <f t="shared" si="154"/>
        <v>0</v>
      </c>
    </row>
    <row r="182" spans="1:11" ht="16.7" customHeight="1" x14ac:dyDescent="0.25">
      <c r="A182" s="25" t="s">
        <v>55</v>
      </c>
      <c r="B182" s="24" t="s">
        <v>24</v>
      </c>
      <c r="C182" s="14" t="s">
        <v>19</v>
      </c>
      <c r="D182" s="7">
        <f t="shared" ref="D182:I182" si="200">D187+D192+D197+D207+D202</f>
        <v>441893.19999999995</v>
      </c>
      <c r="E182" s="7">
        <f t="shared" si="200"/>
        <v>441893.19999999995</v>
      </c>
      <c r="F182" s="7">
        <f t="shared" si="200"/>
        <v>441893.19999999995</v>
      </c>
      <c r="G182" s="7">
        <f t="shared" si="200"/>
        <v>441893.19999999995</v>
      </c>
      <c r="H182" s="7">
        <f t="shared" si="200"/>
        <v>441893.19999999995</v>
      </c>
      <c r="I182" s="7">
        <f t="shared" si="200"/>
        <v>441893.19999999995</v>
      </c>
      <c r="K182" s="10">
        <f t="shared" si="154"/>
        <v>0</v>
      </c>
    </row>
    <row r="183" spans="1:11" ht="16.7" customHeight="1" x14ac:dyDescent="0.25">
      <c r="A183" s="25" t="s">
        <v>55</v>
      </c>
      <c r="B183" s="24" t="s">
        <v>24</v>
      </c>
      <c r="C183" s="14" t="s">
        <v>20</v>
      </c>
      <c r="D183" s="7"/>
      <c r="E183" s="7"/>
      <c r="F183" s="7"/>
      <c r="G183" s="7"/>
      <c r="H183" s="7"/>
      <c r="I183" s="7"/>
      <c r="K183" s="10">
        <f t="shared" si="154"/>
        <v>0</v>
      </c>
    </row>
    <row r="184" spans="1:11" ht="16.7" customHeight="1" x14ac:dyDescent="0.25">
      <c r="A184" s="25" t="s">
        <v>55</v>
      </c>
      <c r="B184" s="24" t="s">
        <v>24</v>
      </c>
      <c r="C184" s="14" t="s">
        <v>21</v>
      </c>
      <c r="D184" s="7"/>
      <c r="E184" s="7"/>
      <c r="F184" s="7"/>
      <c r="G184" s="7"/>
      <c r="H184" s="7"/>
      <c r="I184" s="7"/>
      <c r="K184" s="10">
        <f t="shared" si="154"/>
        <v>0</v>
      </c>
    </row>
    <row r="185" spans="1:11" ht="16.7" customHeight="1" x14ac:dyDescent="0.25">
      <c r="A185" s="25" t="s">
        <v>55</v>
      </c>
      <c r="B185" s="24" t="s">
        <v>24</v>
      </c>
      <c r="C185" s="14" t="s">
        <v>22</v>
      </c>
      <c r="D185" s="7"/>
      <c r="E185" s="7"/>
      <c r="F185" s="7"/>
      <c r="G185" s="7"/>
      <c r="H185" s="7"/>
      <c r="I185" s="7"/>
      <c r="K185" s="10">
        <f t="shared" si="154"/>
        <v>0</v>
      </c>
    </row>
    <row r="186" spans="1:11" ht="16.7" customHeight="1" x14ac:dyDescent="0.25">
      <c r="A186" s="25" t="s">
        <v>56</v>
      </c>
      <c r="B186" s="24" t="s">
        <v>24</v>
      </c>
      <c r="C186" s="8" t="s">
        <v>16</v>
      </c>
      <c r="D186" s="9">
        <f>SUM(D187:D190)</f>
        <v>28496.1</v>
      </c>
      <c r="E186" s="9">
        <f t="shared" ref="E186" si="201">SUM(E187:E190)</f>
        <v>28496.1</v>
      </c>
      <c r="F186" s="9">
        <f t="shared" ref="F186" si="202">SUM(F187:F190)</f>
        <v>28496.1</v>
      </c>
      <c r="G186" s="9">
        <f t="shared" ref="G186" si="203">SUM(G187:G190)</f>
        <v>28496.1</v>
      </c>
      <c r="H186" s="9">
        <f t="shared" ref="H186" si="204">SUM(H187:H190)</f>
        <v>28496.1</v>
      </c>
      <c r="I186" s="9">
        <f t="shared" ref="I186" si="205">SUM(I187:I190)</f>
        <v>28496.1</v>
      </c>
      <c r="K186" s="10">
        <f t="shared" si="154"/>
        <v>0</v>
      </c>
    </row>
    <row r="187" spans="1:11" ht="16.7" customHeight="1" x14ac:dyDescent="0.25">
      <c r="A187" s="25" t="s">
        <v>56</v>
      </c>
      <c r="B187" s="24" t="s">
        <v>24</v>
      </c>
      <c r="C187" s="14" t="s">
        <v>19</v>
      </c>
      <c r="D187" s="7">
        <f>[1]Отчет!D148</f>
        <v>28496.1</v>
      </c>
      <c r="E187" s="7">
        <f>[1]Отчет!E148</f>
        <v>28496.1</v>
      </c>
      <c r="F187" s="7">
        <f>[1]Отчет!F148</f>
        <v>28496.1</v>
      </c>
      <c r="G187" s="7">
        <f>[1]Отчет!G148</f>
        <v>28496.1</v>
      </c>
      <c r="H187" s="7">
        <f>[1]Отчет!H148</f>
        <v>28496.1</v>
      </c>
      <c r="I187" s="7">
        <f>[1]Отчет!I148</f>
        <v>28496.1</v>
      </c>
      <c r="K187" s="10">
        <f t="shared" si="154"/>
        <v>0</v>
      </c>
    </row>
    <row r="188" spans="1:11" ht="16.7" customHeight="1" x14ac:dyDescent="0.25">
      <c r="A188" s="25" t="s">
        <v>56</v>
      </c>
      <c r="B188" s="24" t="s">
        <v>24</v>
      </c>
      <c r="C188" s="14" t="s">
        <v>20</v>
      </c>
      <c r="D188" s="7"/>
      <c r="E188" s="7"/>
      <c r="F188" s="7"/>
      <c r="G188" s="7"/>
      <c r="H188" s="7"/>
      <c r="I188" s="7"/>
      <c r="K188" s="10">
        <f t="shared" si="154"/>
        <v>0</v>
      </c>
    </row>
    <row r="189" spans="1:11" ht="16.7" customHeight="1" x14ac:dyDescent="0.25">
      <c r="A189" s="25" t="s">
        <v>56</v>
      </c>
      <c r="B189" s="24" t="s">
        <v>24</v>
      </c>
      <c r="C189" s="14" t="s">
        <v>21</v>
      </c>
      <c r="D189" s="7"/>
      <c r="E189" s="7"/>
      <c r="F189" s="7"/>
      <c r="G189" s="7"/>
      <c r="H189" s="7"/>
      <c r="I189" s="7"/>
      <c r="K189" s="10">
        <f t="shared" si="154"/>
        <v>0</v>
      </c>
    </row>
    <row r="190" spans="1:11" ht="16.7" customHeight="1" x14ac:dyDescent="0.25">
      <c r="A190" s="25" t="s">
        <v>56</v>
      </c>
      <c r="B190" s="24" t="s">
        <v>24</v>
      </c>
      <c r="C190" s="14" t="s">
        <v>22</v>
      </c>
      <c r="D190" s="7"/>
      <c r="E190" s="7"/>
      <c r="F190" s="7"/>
      <c r="G190" s="7"/>
      <c r="H190" s="7"/>
      <c r="I190" s="7"/>
      <c r="K190" s="10">
        <f t="shared" si="154"/>
        <v>0</v>
      </c>
    </row>
    <row r="191" spans="1:11" ht="20.100000000000001" customHeight="1" x14ac:dyDescent="0.25">
      <c r="A191" s="25" t="s">
        <v>57</v>
      </c>
      <c r="B191" s="24" t="s">
        <v>24</v>
      </c>
      <c r="C191" s="8" t="s">
        <v>16</v>
      </c>
      <c r="D191" s="9">
        <f>SUM(D192:D195)</f>
        <v>20100</v>
      </c>
      <c r="E191" s="9">
        <f t="shared" ref="E191" si="206">SUM(E192:E195)</f>
        <v>20100</v>
      </c>
      <c r="F191" s="9">
        <f t="shared" ref="F191" si="207">SUM(F192:F195)</f>
        <v>20100</v>
      </c>
      <c r="G191" s="9">
        <f t="shared" ref="G191" si="208">SUM(G192:G195)</f>
        <v>20100</v>
      </c>
      <c r="H191" s="9">
        <f t="shared" ref="H191" si="209">SUM(H192:H195)</f>
        <v>20100</v>
      </c>
      <c r="I191" s="9">
        <f t="shared" ref="I191" si="210">SUM(I192:I195)</f>
        <v>20100</v>
      </c>
      <c r="K191" s="10">
        <f t="shared" si="154"/>
        <v>0</v>
      </c>
    </row>
    <row r="192" spans="1:11" ht="20.100000000000001" customHeight="1" x14ac:dyDescent="0.25">
      <c r="A192" s="25" t="s">
        <v>57</v>
      </c>
      <c r="B192" s="24" t="s">
        <v>24</v>
      </c>
      <c r="C192" s="14" t="s">
        <v>19</v>
      </c>
      <c r="D192" s="7">
        <f>[1]Отчет!D152</f>
        <v>20100</v>
      </c>
      <c r="E192" s="7">
        <f>[1]Отчет!E152</f>
        <v>20100</v>
      </c>
      <c r="F192" s="7">
        <f>[1]Отчет!F152</f>
        <v>20100</v>
      </c>
      <c r="G192" s="7">
        <f>[1]Отчет!G152</f>
        <v>20100</v>
      </c>
      <c r="H192" s="7">
        <f>[1]Отчет!H152</f>
        <v>20100</v>
      </c>
      <c r="I192" s="7">
        <f>[1]Отчет!I152</f>
        <v>20100</v>
      </c>
      <c r="K192" s="10">
        <f t="shared" si="154"/>
        <v>0</v>
      </c>
    </row>
    <row r="193" spans="1:11" ht="20.100000000000001" customHeight="1" x14ac:dyDescent="0.25">
      <c r="A193" s="25" t="s">
        <v>57</v>
      </c>
      <c r="B193" s="24" t="s">
        <v>24</v>
      </c>
      <c r="C193" s="14" t="s">
        <v>20</v>
      </c>
      <c r="D193" s="7"/>
      <c r="E193" s="7"/>
      <c r="F193" s="7"/>
      <c r="G193" s="7"/>
      <c r="H193" s="7"/>
      <c r="I193" s="7"/>
      <c r="K193" s="10">
        <f t="shared" si="154"/>
        <v>0</v>
      </c>
    </row>
    <row r="194" spans="1:11" ht="20.100000000000001" customHeight="1" x14ac:dyDescent="0.25">
      <c r="A194" s="25" t="s">
        <v>57</v>
      </c>
      <c r="B194" s="24" t="s">
        <v>24</v>
      </c>
      <c r="C194" s="14" t="s">
        <v>21</v>
      </c>
      <c r="D194" s="7"/>
      <c r="E194" s="7"/>
      <c r="F194" s="7"/>
      <c r="G194" s="7"/>
      <c r="H194" s="7"/>
      <c r="I194" s="7"/>
      <c r="K194" s="10">
        <f t="shared" si="154"/>
        <v>0</v>
      </c>
    </row>
    <row r="195" spans="1:11" ht="20.100000000000001" customHeight="1" x14ac:dyDescent="0.25">
      <c r="A195" s="25" t="s">
        <v>57</v>
      </c>
      <c r="B195" s="24" t="s">
        <v>24</v>
      </c>
      <c r="C195" s="14" t="s">
        <v>22</v>
      </c>
      <c r="D195" s="7"/>
      <c r="E195" s="7"/>
      <c r="F195" s="7"/>
      <c r="G195" s="7"/>
      <c r="H195" s="7"/>
      <c r="I195" s="7"/>
      <c r="K195" s="10">
        <f t="shared" si="154"/>
        <v>0</v>
      </c>
    </row>
    <row r="196" spans="1:11" ht="16.7" customHeight="1" x14ac:dyDescent="0.25">
      <c r="A196" s="25" t="s">
        <v>58</v>
      </c>
      <c r="B196" s="24" t="s">
        <v>24</v>
      </c>
      <c r="C196" s="8" t="s">
        <v>16</v>
      </c>
      <c r="D196" s="9">
        <f>SUM(D197:D200)</f>
        <v>355999.1</v>
      </c>
      <c r="E196" s="9">
        <f t="shared" ref="E196" si="211">SUM(E197:E200)</f>
        <v>355999.1</v>
      </c>
      <c r="F196" s="9">
        <f t="shared" ref="F196" si="212">SUM(F197:F200)</f>
        <v>355999.1</v>
      </c>
      <c r="G196" s="9">
        <f t="shared" ref="G196" si="213">SUM(G197:G200)</f>
        <v>355999.1</v>
      </c>
      <c r="H196" s="9">
        <f t="shared" ref="H196" si="214">SUM(H197:H200)</f>
        <v>355999.1</v>
      </c>
      <c r="I196" s="9">
        <f t="shared" ref="I196" si="215">SUM(I197:I200)</f>
        <v>355999.1</v>
      </c>
      <c r="K196" s="10">
        <f t="shared" si="154"/>
        <v>0</v>
      </c>
    </row>
    <row r="197" spans="1:11" ht="16.7" customHeight="1" x14ac:dyDescent="0.25">
      <c r="A197" s="25" t="s">
        <v>58</v>
      </c>
      <c r="B197" s="24" t="s">
        <v>24</v>
      </c>
      <c r="C197" s="14" t="s">
        <v>19</v>
      </c>
      <c r="D197" s="7">
        <f>[1]Отчет!D156</f>
        <v>355999.1</v>
      </c>
      <c r="E197" s="7">
        <f>[1]Отчет!E156</f>
        <v>355999.1</v>
      </c>
      <c r="F197" s="7">
        <f>[1]Отчет!F156</f>
        <v>355999.1</v>
      </c>
      <c r="G197" s="7">
        <f>[1]Отчет!G156</f>
        <v>355999.1</v>
      </c>
      <c r="H197" s="7">
        <f>[1]Отчет!H156</f>
        <v>355999.1</v>
      </c>
      <c r="I197" s="7">
        <f>[1]Отчет!I156</f>
        <v>355999.1</v>
      </c>
      <c r="K197" s="10">
        <f t="shared" si="154"/>
        <v>0</v>
      </c>
    </row>
    <row r="198" spans="1:11" ht="16.7" customHeight="1" x14ac:dyDescent="0.25">
      <c r="A198" s="25" t="s">
        <v>58</v>
      </c>
      <c r="B198" s="24" t="s">
        <v>24</v>
      </c>
      <c r="C198" s="14" t="s">
        <v>20</v>
      </c>
      <c r="D198" s="7"/>
      <c r="E198" s="7"/>
      <c r="F198" s="7"/>
      <c r="G198" s="7"/>
      <c r="H198" s="7"/>
      <c r="I198" s="7"/>
      <c r="K198" s="10">
        <f t="shared" si="154"/>
        <v>0</v>
      </c>
    </row>
    <row r="199" spans="1:11" ht="16.7" customHeight="1" x14ac:dyDescent="0.25">
      <c r="A199" s="25" t="s">
        <v>58</v>
      </c>
      <c r="B199" s="24" t="s">
        <v>24</v>
      </c>
      <c r="C199" s="14" t="s">
        <v>21</v>
      </c>
      <c r="D199" s="7"/>
      <c r="E199" s="7"/>
      <c r="F199" s="7"/>
      <c r="G199" s="7"/>
      <c r="H199" s="7"/>
      <c r="I199" s="7"/>
      <c r="K199" s="10">
        <f t="shared" si="154"/>
        <v>0</v>
      </c>
    </row>
    <row r="200" spans="1:11" ht="16.7" customHeight="1" x14ac:dyDescent="0.25">
      <c r="A200" s="25" t="s">
        <v>58</v>
      </c>
      <c r="B200" s="24" t="s">
        <v>24</v>
      </c>
      <c r="C200" s="14" t="s">
        <v>22</v>
      </c>
      <c r="D200" s="7"/>
      <c r="E200" s="7"/>
      <c r="F200" s="7"/>
      <c r="G200" s="7"/>
      <c r="H200" s="7"/>
      <c r="I200" s="7"/>
      <c r="K200" s="10">
        <f t="shared" si="154"/>
        <v>0</v>
      </c>
    </row>
    <row r="201" spans="1:11" ht="16.7" customHeight="1" x14ac:dyDescent="0.25">
      <c r="A201" s="25" t="s">
        <v>60</v>
      </c>
      <c r="B201" s="24" t="s">
        <v>24</v>
      </c>
      <c r="C201" s="8" t="s">
        <v>16</v>
      </c>
      <c r="D201" s="9">
        <f>SUM(D202:D205)</f>
        <v>4121.2</v>
      </c>
      <c r="E201" s="9">
        <f t="shared" ref="E201" si="216">SUM(E202:E205)</f>
        <v>4121.2</v>
      </c>
      <c r="F201" s="9">
        <f t="shared" ref="F201" si="217">SUM(F202:F205)</f>
        <v>4121.2</v>
      </c>
      <c r="G201" s="9">
        <f t="shared" ref="G201" si="218">SUM(G202:G205)</f>
        <v>4121.2</v>
      </c>
      <c r="H201" s="9">
        <f t="shared" ref="H201" si="219">SUM(H202:H205)</f>
        <v>4121.2</v>
      </c>
      <c r="I201" s="9">
        <f t="shared" ref="I201" si="220">SUM(I202:I205)</f>
        <v>4121.2</v>
      </c>
      <c r="K201" s="10">
        <f>F201-G201</f>
        <v>0</v>
      </c>
    </row>
    <row r="202" spans="1:11" ht="16.7" customHeight="1" x14ac:dyDescent="0.25">
      <c r="A202" s="25" t="s">
        <v>60</v>
      </c>
      <c r="B202" s="24" t="s">
        <v>24</v>
      </c>
      <c r="C202" s="14" t="s">
        <v>19</v>
      </c>
      <c r="D202" s="7">
        <f>[1]Отчет!D160</f>
        <v>4121.2</v>
      </c>
      <c r="E202" s="7">
        <f>[1]Отчет!E160</f>
        <v>4121.2</v>
      </c>
      <c r="F202" s="7">
        <f>[1]Отчет!F160</f>
        <v>4121.2</v>
      </c>
      <c r="G202" s="7">
        <f>[1]Отчет!G160</f>
        <v>4121.2</v>
      </c>
      <c r="H202" s="7">
        <f>[1]Отчет!H160</f>
        <v>4121.2</v>
      </c>
      <c r="I202" s="7">
        <f>[1]Отчет!I160</f>
        <v>4121.2</v>
      </c>
      <c r="K202" s="10">
        <f>F202-G202</f>
        <v>0</v>
      </c>
    </row>
    <row r="203" spans="1:11" ht="16.7" customHeight="1" x14ac:dyDescent="0.25">
      <c r="A203" s="25" t="s">
        <v>60</v>
      </c>
      <c r="B203" s="24" t="s">
        <v>24</v>
      </c>
      <c r="C203" s="14" t="s">
        <v>20</v>
      </c>
      <c r="D203" s="7"/>
      <c r="E203" s="7"/>
      <c r="F203" s="7"/>
      <c r="G203" s="7"/>
      <c r="H203" s="7"/>
      <c r="I203" s="7"/>
      <c r="K203" s="10">
        <f>F203-G203</f>
        <v>0</v>
      </c>
    </row>
    <row r="204" spans="1:11" ht="16.7" customHeight="1" x14ac:dyDescent="0.25">
      <c r="A204" s="25" t="s">
        <v>60</v>
      </c>
      <c r="B204" s="24" t="s">
        <v>24</v>
      </c>
      <c r="C204" s="14" t="s">
        <v>21</v>
      </c>
      <c r="D204" s="7"/>
      <c r="E204" s="7"/>
      <c r="F204" s="7"/>
      <c r="G204" s="7"/>
      <c r="H204" s="7"/>
      <c r="I204" s="7"/>
      <c r="K204" s="10">
        <f>F204-G204</f>
        <v>0</v>
      </c>
    </row>
    <row r="205" spans="1:11" ht="16.7" customHeight="1" x14ac:dyDescent="0.25">
      <c r="A205" s="25" t="s">
        <v>60</v>
      </c>
      <c r="B205" s="24" t="s">
        <v>24</v>
      </c>
      <c r="C205" s="14" t="s">
        <v>22</v>
      </c>
      <c r="D205" s="7"/>
      <c r="E205" s="7"/>
      <c r="F205" s="7"/>
      <c r="G205" s="7"/>
      <c r="H205" s="7"/>
      <c r="I205" s="7"/>
      <c r="K205" s="10">
        <f>F205-G205</f>
        <v>0</v>
      </c>
    </row>
    <row r="206" spans="1:11" ht="16.7" customHeight="1" x14ac:dyDescent="0.25">
      <c r="A206" s="25" t="s">
        <v>59</v>
      </c>
      <c r="B206" s="24" t="s">
        <v>24</v>
      </c>
      <c r="C206" s="8" t="s">
        <v>16</v>
      </c>
      <c r="D206" s="9">
        <f>SUM(D207:D210)</f>
        <v>33176.799999999996</v>
      </c>
      <c r="E206" s="9">
        <f t="shared" ref="E206" si="221">SUM(E207:E210)</f>
        <v>33176.799999999996</v>
      </c>
      <c r="F206" s="9">
        <f t="shared" ref="F206" si="222">SUM(F207:F210)</f>
        <v>33176.799999999996</v>
      </c>
      <c r="G206" s="9">
        <f t="shared" ref="G206" si="223">SUM(G207:G210)</f>
        <v>33176.800000000003</v>
      </c>
      <c r="H206" s="9">
        <f t="shared" ref="H206" si="224">SUM(H207:H210)</f>
        <v>33176.800000000003</v>
      </c>
      <c r="I206" s="9">
        <f t="shared" ref="I206" si="225">SUM(I207:I210)</f>
        <v>33176.800000000003</v>
      </c>
      <c r="K206" s="10">
        <f t="shared" si="154"/>
        <v>0</v>
      </c>
    </row>
    <row r="207" spans="1:11" ht="16.7" customHeight="1" x14ac:dyDescent="0.25">
      <c r="A207" s="25" t="s">
        <v>59</v>
      </c>
      <c r="B207" s="24" t="s">
        <v>24</v>
      </c>
      <c r="C207" s="14" t="s">
        <v>19</v>
      </c>
      <c r="D207" s="7">
        <f>[1]Отчет!D164</f>
        <v>33176.799999999996</v>
      </c>
      <c r="E207" s="7">
        <f>[1]Отчет!E164</f>
        <v>33176.799999999996</v>
      </c>
      <c r="F207" s="7">
        <f>[1]Отчет!F164</f>
        <v>33176.799999999996</v>
      </c>
      <c r="G207" s="7">
        <f>[1]Отчет!G164</f>
        <v>33176.800000000003</v>
      </c>
      <c r="H207" s="7">
        <f>[1]Отчет!H164</f>
        <v>33176.800000000003</v>
      </c>
      <c r="I207" s="7">
        <f>[1]Отчет!I164</f>
        <v>33176.800000000003</v>
      </c>
      <c r="K207" s="10">
        <f t="shared" si="154"/>
        <v>0</v>
      </c>
    </row>
    <row r="208" spans="1:11" ht="16.7" customHeight="1" x14ac:dyDescent="0.25">
      <c r="A208" s="25" t="s">
        <v>59</v>
      </c>
      <c r="B208" s="24" t="s">
        <v>24</v>
      </c>
      <c r="C208" s="14" t="s">
        <v>20</v>
      </c>
      <c r="D208" s="7"/>
      <c r="E208" s="7"/>
      <c r="F208" s="7"/>
      <c r="G208" s="7"/>
      <c r="H208" s="7"/>
      <c r="I208" s="7"/>
      <c r="K208" s="10">
        <f t="shared" si="154"/>
        <v>0</v>
      </c>
    </row>
    <row r="209" spans="1:11" ht="16.7" customHeight="1" x14ac:dyDescent="0.25">
      <c r="A209" s="25" t="s">
        <v>59</v>
      </c>
      <c r="B209" s="24" t="s">
        <v>24</v>
      </c>
      <c r="C209" s="14" t="s">
        <v>21</v>
      </c>
      <c r="D209" s="7"/>
      <c r="E209" s="7"/>
      <c r="F209" s="7"/>
      <c r="G209" s="7"/>
      <c r="H209" s="7"/>
      <c r="I209" s="7"/>
      <c r="K209" s="10">
        <f t="shared" si="154"/>
        <v>0</v>
      </c>
    </row>
    <row r="210" spans="1:11" ht="16.7" customHeight="1" x14ac:dyDescent="0.25">
      <c r="A210" s="25" t="s">
        <v>59</v>
      </c>
      <c r="B210" s="24" t="s">
        <v>24</v>
      </c>
      <c r="C210" s="14" t="s">
        <v>22</v>
      </c>
      <c r="D210" s="7"/>
      <c r="E210" s="7"/>
      <c r="F210" s="7"/>
      <c r="G210" s="7"/>
      <c r="H210" s="7"/>
      <c r="I210" s="7"/>
      <c r="K210" s="10">
        <f t="shared" si="154"/>
        <v>0</v>
      </c>
    </row>
    <row r="211" spans="1:11" ht="16.7" customHeight="1" x14ac:dyDescent="0.25">
      <c r="A211" s="25" t="s">
        <v>118</v>
      </c>
      <c r="B211" s="24" t="s">
        <v>24</v>
      </c>
      <c r="C211" s="8" t="s">
        <v>16</v>
      </c>
      <c r="D211" s="9">
        <f>SUM(D212:D215)</f>
        <v>42055.1</v>
      </c>
      <c r="E211" s="9">
        <f t="shared" ref="E211" si="226">SUM(E212:E215)</f>
        <v>42055.1</v>
      </c>
      <c r="F211" s="9">
        <f t="shared" ref="F211" si="227">SUM(F212:F215)</f>
        <v>42055.1</v>
      </c>
      <c r="G211" s="9">
        <f t="shared" ref="G211" si="228">SUM(G212:G215)</f>
        <v>42055.1</v>
      </c>
      <c r="H211" s="9">
        <f t="shared" ref="H211" si="229">SUM(H212:H215)</f>
        <v>42055.1</v>
      </c>
      <c r="I211" s="9">
        <f t="shared" ref="I211" si="230">SUM(I212:I215)</f>
        <v>42055.1</v>
      </c>
      <c r="K211" s="10">
        <f t="shared" si="154"/>
        <v>0</v>
      </c>
    </row>
    <row r="212" spans="1:11" ht="16.7" customHeight="1" x14ac:dyDescent="0.25">
      <c r="A212" s="25" t="s">
        <v>61</v>
      </c>
      <c r="B212" s="24" t="s">
        <v>24</v>
      </c>
      <c r="C212" s="14" t="s">
        <v>19</v>
      </c>
      <c r="D212" s="7">
        <f>D222</f>
        <v>42055.1</v>
      </c>
      <c r="E212" s="7">
        <f t="shared" ref="E212:I212" si="231">E222</f>
        <v>42055.1</v>
      </c>
      <c r="F212" s="7">
        <f t="shared" si="231"/>
        <v>42055.1</v>
      </c>
      <c r="G212" s="7">
        <f t="shared" si="231"/>
        <v>42055.1</v>
      </c>
      <c r="H212" s="7">
        <f t="shared" si="231"/>
        <v>42055.1</v>
      </c>
      <c r="I212" s="7">
        <f t="shared" si="231"/>
        <v>42055.1</v>
      </c>
      <c r="K212" s="10">
        <f t="shared" si="154"/>
        <v>0</v>
      </c>
    </row>
    <row r="213" spans="1:11" ht="16.7" customHeight="1" x14ac:dyDescent="0.25">
      <c r="A213" s="25" t="s">
        <v>61</v>
      </c>
      <c r="B213" s="24" t="s">
        <v>24</v>
      </c>
      <c r="C213" s="14" t="s">
        <v>20</v>
      </c>
      <c r="D213" s="7"/>
      <c r="E213" s="7"/>
      <c r="F213" s="7"/>
      <c r="G213" s="7"/>
      <c r="H213" s="7"/>
      <c r="I213" s="7"/>
      <c r="K213" s="10">
        <f t="shared" si="154"/>
        <v>0</v>
      </c>
    </row>
    <row r="214" spans="1:11" ht="16.7" customHeight="1" x14ac:dyDescent="0.25">
      <c r="A214" s="25" t="s">
        <v>61</v>
      </c>
      <c r="B214" s="24" t="s">
        <v>24</v>
      </c>
      <c r="C214" s="14" t="s">
        <v>21</v>
      </c>
      <c r="D214" s="7"/>
      <c r="E214" s="7"/>
      <c r="F214" s="7"/>
      <c r="G214" s="7"/>
      <c r="H214" s="7"/>
      <c r="I214" s="7"/>
      <c r="K214" s="10">
        <f t="shared" si="154"/>
        <v>0</v>
      </c>
    </row>
    <row r="215" spans="1:11" ht="16.7" customHeight="1" x14ac:dyDescent="0.25">
      <c r="A215" s="25" t="s">
        <v>61</v>
      </c>
      <c r="B215" s="24" t="s">
        <v>24</v>
      </c>
      <c r="C215" s="14" t="s">
        <v>22</v>
      </c>
      <c r="D215" s="7"/>
      <c r="E215" s="7"/>
      <c r="F215" s="7"/>
      <c r="G215" s="7"/>
      <c r="H215" s="7"/>
      <c r="I215" s="7"/>
      <c r="K215" s="10">
        <f t="shared" ref="K215:K270" si="232">F215-G215</f>
        <v>0</v>
      </c>
    </row>
    <row r="216" spans="1:11" ht="16.7" hidden="1" customHeight="1" outlineLevel="1" x14ac:dyDescent="0.25">
      <c r="A216" s="25" t="s">
        <v>62</v>
      </c>
      <c r="B216" s="24" t="s">
        <v>24</v>
      </c>
      <c r="C216" s="8" t="s">
        <v>16</v>
      </c>
      <c r="D216" s="9"/>
      <c r="E216" s="9"/>
      <c r="F216" s="9"/>
      <c r="G216" s="9"/>
      <c r="H216" s="9"/>
      <c r="I216" s="9"/>
      <c r="K216" s="10">
        <f t="shared" si="232"/>
        <v>0</v>
      </c>
    </row>
    <row r="217" spans="1:11" ht="16.7" hidden="1" customHeight="1" outlineLevel="1" x14ac:dyDescent="0.25">
      <c r="A217" s="25" t="s">
        <v>62</v>
      </c>
      <c r="B217" s="24" t="s">
        <v>24</v>
      </c>
      <c r="C217" s="14" t="s">
        <v>19</v>
      </c>
      <c r="D217" s="7"/>
      <c r="E217" s="7"/>
      <c r="F217" s="7"/>
      <c r="G217" s="7"/>
      <c r="H217" s="7"/>
      <c r="I217" s="7"/>
      <c r="K217" s="10">
        <f t="shared" si="232"/>
        <v>0</v>
      </c>
    </row>
    <row r="218" spans="1:11" ht="16.7" hidden="1" customHeight="1" outlineLevel="1" x14ac:dyDescent="0.25">
      <c r="A218" s="25" t="s">
        <v>62</v>
      </c>
      <c r="B218" s="24" t="s">
        <v>24</v>
      </c>
      <c r="C218" s="14" t="s">
        <v>20</v>
      </c>
      <c r="D218" s="7"/>
      <c r="E218" s="7"/>
      <c r="F218" s="7"/>
      <c r="G218" s="7"/>
      <c r="H218" s="7"/>
      <c r="I218" s="7"/>
      <c r="K218" s="10">
        <f t="shared" si="232"/>
        <v>0</v>
      </c>
    </row>
    <row r="219" spans="1:11" ht="16.7" hidden="1" customHeight="1" outlineLevel="1" x14ac:dyDescent="0.25">
      <c r="A219" s="25" t="s">
        <v>62</v>
      </c>
      <c r="B219" s="24" t="s">
        <v>24</v>
      </c>
      <c r="C219" s="14" t="s">
        <v>21</v>
      </c>
      <c r="D219" s="7"/>
      <c r="E219" s="7"/>
      <c r="F219" s="7"/>
      <c r="G219" s="7"/>
      <c r="H219" s="7"/>
      <c r="I219" s="7"/>
      <c r="K219" s="10">
        <f t="shared" si="232"/>
        <v>0</v>
      </c>
    </row>
    <row r="220" spans="1:11" ht="16.7" hidden="1" customHeight="1" outlineLevel="1" x14ac:dyDescent="0.25">
      <c r="A220" s="25" t="s">
        <v>62</v>
      </c>
      <c r="B220" s="24" t="s">
        <v>24</v>
      </c>
      <c r="C220" s="14" t="s">
        <v>22</v>
      </c>
      <c r="D220" s="7"/>
      <c r="E220" s="7"/>
      <c r="F220" s="7"/>
      <c r="G220" s="7"/>
      <c r="H220" s="7"/>
      <c r="I220" s="7"/>
      <c r="K220" s="10">
        <f t="shared" si="232"/>
        <v>0</v>
      </c>
    </row>
    <row r="221" spans="1:11" ht="16.7" customHeight="1" collapsed="1" x14ac:dyDescent="0.25">
      <c r="A221" s="25" t="s">
        <v>63</v>
      </c>
      <c r="B221" s="24" t="s">
        <v>24</v>
      </c>
      <c r="C221" s="8" t="s">
        <v>16</v>
      </c>
      <c r="D221" s="9">
        <f>SUM(D222:D225)</f>
        <v>42055.1</v>
      </c>
      <c r="E221" s="9">
        <f t="shared" ref="E221" si="233">SUM(E222:E225)</f>
        <v>42055.1</v>
      </c>
      <c r="F221" s="9">
        <f t="shared" ref="F221" si="234">SUM(F222:F225)</f>
        <v>42055.1</v>
      </c>
      <c r="G221" s="9">
        <f t="shared" ref="G221" si="235">SUM(G222:G225)</f>
        <v>42055.1</v>
      </c>
      <c r="H221" s="9">
        <f t="shared" ref="H221" si="236">SUM(H222:H225)</f>
        <v>42055.1</v>
      </c>
      <c r="I221" s="9">
        <f t="shared" ref="I221" si="237">SUM(I222:I225)</f>
        <v>42055.1</v>
      </c>
      <c r="K221" s="10">
        <f t="shared" si="232"/>
        <v>0</v>
      </c>
    </row>
    <row r="222" spans="1:11" ht="16.7" customHeight="1" x14ac:dyDescent="0.25">
      <c r="A222" s="25" t="s">
        <v>63</v>
      </c>
      <c r="B222" s="24" t="s">
        <v>24</v>
      </c>
      <c r="C222" s="14" t="s">
        <v>19</v>
      </c>
      <c r="D222" s="7">
        <f>[1]Отчет!D172</f>
        <v>42055.1</v>
      </c>
      <c r="E222" s="7">
        <f>[1]Отчет!E172</f>
        <v>42055.1</v>
      </c>
      <c r="F222" s="7">
        <f>[1]Отчет!F172</f>
        <v>42055.1</v>
      </c>
      <c r="G222" s="7">
        <f>[1]Отчет!G172</f>
        <v>42055.1</v>
      </c>
      <c r="H222" s="7">
        <f>[1]Отчет!H172</f>
        <v>42055.1</v>
      </c>
      <c r="I222" s="7">
        <f>[1]Отчет!I172</f>
        <v>42055.1</v>
      </c>
      <c r="K222" s="10">
        <f t="shared" si="232"/>
        <v>0</v>
      </c>
    </row>
    <row r="223" spans="1:11" ht="16.7" customHeight="1" x14ac:dyDescent="0.25">
      <c r="A223" s="25" t="s">
        <v>63</v>
      </c>
      <c r="B223" s="24" t="s">
        <v>24</v>
      </c>
      <c r="C223" s="14" t="s">
        <v>20</v>
      </c>
      <c r="D223" s="7"/>
      <c r="E223" s="7"/>
      <c r="F223" s="7"/>
      <c r="G223" s="7"/>
      <c r="H223" s="7"/>
      <c r="I223" s="7"/>
      <c r="K223" s="10">
        <f t="shared" si="232"/>
        <v>0</v>
      </c>
    </row>
    <row r="224" spans="1:11" ht="16.7" customHeight="1" x14ac:dyDescent="0.25">
      <c r="A224" s="25" t="s">
        <v>63</v>
      </c>
      <c r="B224" s="24" t="s">
        <v>24</v>
      </c>
      <c r="C224" s="14" t="s">
        <v>21</v>
      </c>
      <c r="D224" s="7"/>
      <c r="E224" s="7"/>
      <c r="F224" s="7"/>
      <c r="G224" s="7"/>
      <c r="H224" s="7"/>
      <c r="I224" s="7"/>
      <c r="K224" s="10">
        <f t="shared" si="232"/>
        <v>0</v>
      </c>
    </row>
    <row r="225" spans="1:11" ht="16.7" customHeight="1" x14ac:dyDescent="0.25">
      <c r="A225" s="25" t="s">
        <v>63</v>
      </c>
      <c r="B225" s="24" t="s">
        <v>24</v>
      </c>
      <c r="C225" s="14" t="s">
        <v>22</v>
      </c>
      <c r="D225" s="7"/>
      <c r="E225" s="7"/>
      <c r="F225" s="7"/>
      <c r="G225" s="7"/>
      <c r="H225" s="7"/>
      <c r="I225" s="7"/>
      <c r="K225" s="10">
        <f t="shared" si="232"/>
        <v>0</v>
      </c>
    </row>
    <row r="226" spans="1:11" ht="16.7" customHeight="1" x14ac:dyDescent="0.25">
      <c r="A226" s="25" t="s">
        <v>64</v>
      </c>
      <c r="B226" s="24" t="s">
        <v>24</v>
      </c>
      <c r="C226" s="8" t="s">
        <v>16</v>
      </c>
      <c r="D226" s="9">
        <f>SUM(D227:D230)</f>
        <v>273965.39999999997</v>
      </c>
      <c r="E226" s="9">
        <f t="shared" ref="E226" si="238">SUM(E227:E230)</f>
        <v>273965.39999999997</v>
      </c>
      <c r="F226" s="9">
        <f t="shared" ref="F226" si="239">SUM(F227:F230)</f>
        <v>273965.39999999997</v>
      </c>
      <c r="G226" s="9">
        <f t="shared" ref="G226" si="240">SUM(G227:G230)</f>
        <v>273965.40000000002</v>
      </c>
      <c r="H226" s="9">
        <f t="shared" ref="H226" si="241">SUM(H227:H230)</f>
        <v>273965.40000000002</v>
      </c>
      <c r="I226" s="9">
        <f t="shared" ref="I226" si="242">SUM(I227:I230)</f>
        <v>273965.40000000002</v>
      </c>
      <c r="K226" s="10">
        <f t="shared" si="232"/>
        <v>0</v>
      </c>
    </row>
    <row r="227" spans="1:11" ht="16.7" customHeight="1" x14ac:dyDescent="0.25">
      <c r="A227" s="25" t="s">
        <v>64</v>
      </c>
      <c r="B227" s="24" t="s">
        <v>24</v>
      </c>
      <c r="C227" s="14" t="s">
        <v>19</v>
      </c>
      <c r="D227" s="7">
        <f>D232</f>
        <v>273965.39999999997</v>
      </c>
      <c r="E227" s="7">
        <f t="shared" ref="E227:I227" si="243">E232</f>
        <v>273965.39999999997</v>
      </c>
      <c r="F227" s="7">
        <f t="shared" si="243"/>
        <v>273965.39999999997</v>
      </c>
      <c r="G227" s="7">
        <f t="shared" si="243"/>
        <v>273965.40000000002</v>
      </c>
      <c r="H227" s="7">
        <f t="shared" si="243"/>
        <v>273965.40000000002</v>
      </c>
      <c r="I227" s="7">
        <f t="shared" si="243"/>
        <v>273965.40000000002</v>
      </c>
      <c r="K227" s="10">
        <f t="shared" si="232"/>
        <v>0</v>
      </c>
    </row>
    <row r="228" spans="1:11" ht="16.7" customHeight="1" x14ac:dyDescent="0.25">
      <c r="A228" s="25" t="s">
        <v>64</v>
      </c>
      <c r="B228" s="24" t="s">
        <v>24</v>
      </c>
      <c r="C228" s="14" t="s">
        <v>20</v>
      </c>
      <c r="D228" s="7"/>
      <c r="E228" s="7"/>
      <c r="F228" s="7"/>
      <c r="G228" s="7"/>
      <c r="H228" s="7"/>
      <c r="I228" s="7"/>
      <c r="K228" s="10">
        <f t="shared" si="232"/>
        <v>0</v>
      </c>
    </row>
    <row r="229" spans="1:11" ht="16.7" customHeight="1" x14ac:dyDescent="0.25">
      <c r="A229" s="25" t="s">
        <v>64</v>
      </c>
      <c r="B229" s="24" t="s">
        <v>24</v>
      </c>
      <c r="C229" s="14" t="s">
        <v>21</v>
      </c>
      <c r="D229" s="7"/>
      <c r="E229" s="7"/>
      <c r="F229" s="7"/>
      <c r="G229" s="7"/>
      <c r="H229" s="7"/>
      <c r="I229" s="7"/>
      <c r="K229" s="10">
        <f t="shared" si="232"/>
        <v>0</v>
      </c>
    </row>
    <row r="230" spans="1:11" ht="16.7" customHeight="1" x14ac:dyDescent="0.25">
      <c r="A230" s="25" t="s">
        <v>64</v>
      </c>
      <c r="B230" s="24" t="s">
        <v>24</v>
      </c>
      <c r="C230" s="14" t="s">
        <v>22</v>
      </c>
      <c r="D230" s="7"/>
      <c r="E230" s="7"/>
      <c r="F230" s="7"/>
      <c r="G230" s="7"/>
      <c r="H230" s="7"/>
      <c r="I230" s="7"/>
      <c r="K230" s="10">
        <f t="shared" si="232"/>
        <v>0</v>
      </c>
    </row>
    <row r="231" spans="1:11" ht="16.7" customHeight="1" x14ac:dyDescent="0.25">
      <c r="A231" s="25" t="s">
        <v>65</v>
      </c>
      <c r="B231" s="24" t="s">
        <v>24</v>
      </c>
      <c r="C231" s="8" t="s">
        <v>16</v>
      </c>
      <c r="D231" s="9">
        <f>SUM(D232:D235)</f>
        <v>273965.39999999997</v>
      </c>
      <c r="E231" s="9">
        <f t="shared" ref="E231" si="244">SUM(E232:E235)</f>
        <v>273965.39999999997</v>
      </c>
      <c r="F231" s="9">
        <f t="shared" ref="F231" si="245">SUM(F232:F235)</f>
        <v>273965.39999999997</v>
      </c>
      <c r="G231" s="9">
        <f t="shared" ref="G231" si="246">SUM(G232:G235)</f>
        <v>273965.40000000002</v>
      </c>
      <c r="H231" s="9">
        <f t="shared" ref="H231" si="247">SUM(H232:H235)</f>
        <v>273965.40000000002</v>
      </c>
      <c r="I231" s="9">
        <f t="shared" ref="I231" si="248">SUM(I232:I235)</f>
        <v>273965.40000000002</v>
      </c>
      <c r="K231" s="10">
        <f t="shared" si="232"/>
        <v>0</v>
      </c>
    </row>
    <row r="232" spans="1:11" ht="16.7" customHeight="1" x14ac:dyDescent="0.25">
      <c r="A232" s="25" t="s">
        <v>65</v>
      </c>
      <c r="B232" s="24" t="s">
        <v>24</v>
      </c>
      <c r="C232" s="14" t="s">
        <v>19</v>
      </c>
      <c r="D232" s="7">
        <f>[1]Отчет!D180</f>
        <v>273965.39999999997</v>
      </c>
      <c r="E232" s="7">
        <f>[1]Отчет!E180</f>
        <v>273965.39999999997</v>
      </c>
      <c r="F232" s="7">
        <f>[1]Отчет!F180</f>
        <v>273965.39999999997</v>
      </c>
      <c r="G232" s="7">
        <f>[1]Отчет!G180</f>
        <v>273965.40000000002</v>
      </c>
      <c r="H232" s="7">
        <f>[1]Отчет!H180</f>
        <v>273965.40000000002</v>
      </c>
      <c r="I232" s="7">
        <f>[1]Отчет!I180</f>
        <v>273965.40000000002</v>
      </c>
      <c r="K232" s="10">
        <f t="shared" si="232"/>
        <v>0</v>
      </c>
    </row>
    <row r="233" spans="1:11" ht="16.7" customHeight="1" x14ac:dyDescent="0.25">
      <c r="A233" s="25" t="s">
        <v>65</v>
      </c>
      <c r="B233" s="24" t="s">
        <v>24</v>
      </c>
      <c r="C233" s="14" t="s">
        <v>20</v>
      </c>
      <c r="D233" s="7"/>
      <c r="E233" s="7"/>
      <c r="F233" s="7"/>
      <c r="G233" s="7"/>
      <c r="H233" s="7"/>
      <c r="I233" s="7"/>
      <c r="K233" s="10">
        <f t="shared" si="232"/>
        <v>0</v>
      </c>
    </row>
    <row r="234" spans="1:11" ht="16.7" customHeight="1" x14ac:dyDescent="0.25">
      <c r="A234" s="25" t="s">
        <v>65</v>
      </c>
      <c r="B234" s="24" t="s">
        <v>24</v>
      </c>
      <c r="C234" s="14" t="s">
        <v>21</v>
      </c>
      <c r="D234" s="7"/>
      <c r="E234" s="7"/>
      <c r="F234" s="7"/>
      <c r="G234" s="7"/>
      <c r="H234" s="7"/>
      <c r="I234" s="7"/>
      <c r="K234" s="10">
        <f t="shared" si="232"/>
        <v>0</v>
      </c>
    </row>
    <row r="235" spans="1:11" ht="16.7" customHeight="1" x14ac:dyDescent="0.25">
      <c r="A235" s="25" t="s">
        <v>65</v>
      </c>
      <c r="B235" s="24" t="s">
        <v>24</v>
      </c>
      <c r="C235" s="14" t="s">
        <v>22</v>
      </c>
      <c r="D235" s="7"/>
      <c r="E235" s="7"/>
      <c r="F235" s="7"/>
      <c r="G235" s="7"/>
      <c r="H235" s="7"/>
      <c r="I235" s="7"/>
      <c r="K235" s="10">
        <f t="shared" si="232"/>
        <v>0</v>
      </c>
    </row>
    <row r="236" spans="1:11" ht="20.100000000000001" customHeight="1" x14ac:dyDescent="0.25">
      <c r="A236" s="25" t="s">
        <v>72</v>
      </c>
      <c r="B236" s="24" t="s">
        <v>24</v>
      </c>
      <c r="C236" s="8" t="s">
        <v>16</v>
      </c>
      <c r="D236" s="9">
        <f>SUM(D237:D240)</f>
        <v>1136627</v>
      </c>
      <c r="E236" s="9">
        <f t="shared" ref="E236" si="249">SUM(E237:E240)</f>
        <v>1136269.3</v>
      </c>
      <c r="F236" s="9">
        <f t="shared" ref="F236" si="250">SUM(F237:F240)</f>
        <v>1136269.3</v>
      </c>
      <c r="G236" s="9">
        <f t="shared" ref="G236" si="251">SUM(G237:G240)</f>
        <v>1136269.3</v>
      </c>
      <c r="H236" s="9">
        <f t="shared" ref="H236" si="252">SUM(H237:H240)</f>
        <v>1136269.3</v>
      </c>
      <c r="I236" s="9">
        <f t="shared" ref="I236" si="253">SUM(I237:I240)</f>
        <v>1136269.3</v>
      </c>
      <c r="K236" s="10">
        <f t="shared" si="232"/>
        <v>0</v>
      </c>
    </row>
    <row r="237" spans="1:11" ht="20.100000000000001" customHeight="1" x14ac:dyDescent="0.25">
      <c r="A237" s="25" t="s">
        <v>72</v>
      </c>
      <c r="B237" s="24" t="s">
        <v>24</v>
      </c>
      <c r="C237" s="14" t="s">
        <v>19</v>
      </c>
      <c r="D237" s="7">
        <f t="shared" ref="D237:I238" si="254">D257+D242+D247+D262+D267+D252</f>
        <v>891477.9</v>
      </c>
      <c r="E237" s="7">
        <f t="shared" si="254"/>
        <v>891477.9</v>
      </c>
      <c r="F237" s="7">
        <f t="shared" si="254"/>
        <v>891477.9</v>
      </c>
      <c r="G237" s="7">
        <f t="shared" si="254"/>
        <v>891477.9</v>
      </c>
      <c r="H237" s="7">
        <f t="shared" si="254"/>
        <v>891477.9</v>
      </c>
      <c r="I237" s="7">
        <f t="shared" si="254"/>
        <v>891477.9</v>
      </c>
      <c r="K237" s="10">
        <f t="shared" si="232"/>
        <v>0</v>
      </c>
    </row>
    <row r="238" spans="1:11" ht="20.100000000000001" customHeight="1" x14ac:dyDescent="0.25">
      <c r="A238" s="25" t="s">
        <v>72</v>
      </c>
      <c r="B238" s="24" t="s">
        <v>24</v>
      </c>
      <c r="C238" s="14" t="s">
        <v>20</v>
      </c>
      <c r="D238" s="7">
        <f t="shared" si="254"/>
        <v>245149.1</v>
      </c>
      <c r="E238" s="7">
        <f t="shared" si="254"/>
        <v>244791.4</v>
      </c>
      <c r="F238" s="7">
        <f t="shared" si="254"/>
        <v>244791.4</v>
      </c>
      <c r="G238" s="7">
        <f t="shared" si="254"/>
        <v>244791.4</v>
      </c>
      <c r="H238" s="7">
        <f t="shared" si="254"/>
        <v>244791.4</v>
      </c>
      <c r="I238" s="7">
        <f t="shared" si="254"/>
        <v>244791.4</v>
      </c>
      <c r="K238" s="10">
        <f t="shared" si="232"/>
        <v>0</v>
      </c>
    </row>
    <row r="239" spans="1:11" ht="20.100000000000001" customHeight="1" x14ac:dyDescent="0.25">
      <c r="A239" s="25" t="s">
        <v>72</v>
      </c>
      <c r="B239" s="24" t="s">
        <v>24</v>
      </c>
      <c r="C239" s="14" t="s">
        <v>21</v>
      </c>
      <c r="D239" s="7"/>
      <c r="E239" s="7"/>
      <c r="F239" s="7"/>
      <c r="G239" s="7"/>
      <c r="H239" s="7"/>
      <c r="I239" s="7"/>
      <c r="K239" s="10">
        <f t="shared" si="232"/>
        <v>0</v>
      </c>
    </row>
    <row r="240" spans="1:11" ht="20.100000000000001" customHeight="1" x14ac:dyDescent="0.25">
      <c r="A240" s="25" t="s">
        <v>72</v>
      </c>
      <c r="B240" s="24" t="s">
        <v>24</v>
      </c>
      <c r="C240" s="14" t="s">
        <v>22</v>
      </c>
      <c r="D240" s="7"/>
      <c r="E240" s="7"/>
      <c r="F240" s="7"/>
      <c r="G240" s="7"/>
      <c r="H240" s="7"/>
      <c r="I240" s="7"/>
      <c r="K240" s="10">
        <f t="shared" si="232"/>
        <v>0</v>
      </c>
    </row>
    <row r="241" spans="1:11" ht="23.45" customHeight="1" x14ac:dyDescent="0.25">
      <c r="A241" s="25" t="s">
        <v>74</v>
      </c>
      <c r="B241" s="24" t="s">
        <v>24</v>
      </c>
      <c r="C241" s="8" t="s">
        <v>16</v>
      </c>
      <c r="D241" s="9">
        <f>SUM(D242:D245)</f>
        <v>771153</v>
      </c>
      <c r="E241" s="9">
        <f t="shared" ref="E241" si="255">SUM(E242:E245)</f>
        <v>771153</v>
      </c>
      <c r="F241" s="9">
        <f t="shared" ref="F241" si="256">SUM(F242:F245)</f>
        <v>771153</v>
      </c>
      <c r="G241" s="9">
        <f t="shared" ref="G241" si="257">SUM(G242:G245)</f>
        <v>771153</v>
      </c>
      <c r="H241" s="9">
        <f t="shared" ref="H241" si="258">SUM(H242:H245)</f>
        <v>771153</v>
      </c>
      <c r="I241" s="9">
        <f t="shared" ref="I241" si="259">SUM(I242:I245)</f>
        <v>771153</v>
      </c>
      <c r="K241" s="10">
        <f t="shared" ref="K241:K255" si="260">F241-G241</f>
        <v>0</v>
      </c>
    </row>
    <row r="242" spans="1:11" ht="23.45" customHeight="1" x14ac:dyDescent="0.25">
      <c r="A242" s="25" t="s">
        <v>74</v>
      </c>
      <c r="B242" s="24" t="s">
        <v>24</v>
      </c>
      <c r="C242" s="14" t="s">
        <v>19</v>
      </c>
      <c r="D242" s="7">
        <f>[1]Отчет!D188</f>
        <v>771153</v>
      </c>
      <c r="E242" s="7">
        <f>[1]Отчет!E188</f>
        <v>771153</v>
      </c>
      <c r="F242" s="7">
        <f>[1]Отчет!F188</f>
        <v>771153</v>
      </c>
      <c r="G242" s="7">
        <f>[1]Отчет!G188</f>
        <v>771153</v>
      </c>
      <c r="H242" s="7">
        <f>[1]Отчет!H188</f>
        <v>771153</v>
      </c>
      <c r="I242" s="7">
        <f>[1]Отчет!I188</f>
        <v>771153</v>
      </c>
      <c r="K242" s="10">
        <f t="shared" si="260"/>
        <v>0</v>
      </c>
    </row>
    <row r="243" spans="1:11" ht="23.45" customHeight="1" x14ac:dyDescent="0.25">
      <c r="A243" s="25" t="s">
        <v>74</v>
      </c>
      <c r="B243" s="24" t="s">
        <v>24</v>
      </c>
      <c r="C243" s="14" t="s">
        <v>20</v>
      </c>
      <c r="D243" s="7"/>
      <c r="E243" s="7"/>
      <c r="F243" s="7"/>
      <c r="G243" s="7"/>
      <c r="H243" s="7"/>
      <c r="I243" s="7"/>
      <c r="K243" s="10">
        <f t="shared" si="260"/>
        <v>0</v>
      </c>
    </row>
    <row r="244" spans="1:11" ht="23.45" customHeight="1" x14ac:dyDescent="0.25">
      <c r="A244" s="25" t="s">
        <v>74</v>
      </c>
      <c r="B244" s="24" t="s">
        <v>24</v>
      </c>
      <c r="C244" s="14" t="s">
        <v>21</v>
      </c>
      <c r="D244" s="7"/>
      <c r="E244" s="7"/>
      <c r="F244" s="7"/>
      <c r="G244" s="7"/>
      <c r="H244" s="7"/>
      <c r="I244" s="7"/>
      <c r="K244" s="10">
        <f t="shared" si="260"/>
        <v>0</v>
      </c>
    </row>
    <row r="245" spans="1:11" ht="23.45" customHeight="1" x14ac:dyDescent="0.25">
      <c r="A245" s="25" t="s">
        <v>74</v>
      </c>
      <c r="B245" s="24" t="s">
        <v>24</v>
      </c>
      <c r="C245" s="14" t="s">
        <v>22</v>
      </c>
      <c r="D245" s="7"/>
      <c r="E245" s="7"/>
      <c r="F245" s="7"/>
      <c r="G245" s="7"/>
      <c r="H245" s="7"/>
      <c r="I245" s="7"/>
      <c r="K245" s="10">
        <f t="shared" si="260"/>
        <v>0</v>
      </c>
    </row>
    <row r="246" spans="1:11" ht="36.75" customHeight="1" x14ac:dyDescent="0.25">
      <c r="A246" s="23" t="s">
        <v>75</v>
      </c>
      <c r="B246" s="24" t="s">
        <v>24</v>
      </c>
      <c r="C246" s="8" t="s">
        <v>16</v>
      </c>
      <c r="D246" s="9">
        <f>SUM(D247:D250)</f>
        <v>112289.7</v>
      </c>
      <c r="E246" s="9">
        <f t="shared" ref="E246" si="261">SUM(E247:E250)</f>
        <v>112289.7</v>
      </c>
      <c r="F246" s="9">
        <f t="shared" ref="F246" si="262">SUM(F247:F250)</f>
        <v>112289.7</v>
      </c>
      <c r="G246" s="9">
        <f t="shared" ref="G246" si="263">SUM(G247:G250)</f>
        <v>112289.7</v>
      </c>
      <c r="H246" s="9">
        <f t="shared" ref="H246" si="264">SUM(H247:H250)</f>
        <v>112289.7</v>
      </c>
      <c r="I246" s="9">
        <f t="shared" ref="I246" si="265">SUM(I247:I250)</f>
        <v>112289.7</v>
      </c>
      <c r="K246" s="10">
        <f t="shared" si="260"/>
        <v>0</v>
      </c>
    </row>
    <row r="247" spans="1:11" ht="36.75" customHeight="1" x14ac:dyDescent="0.25">
      <c r="A247" s="23" t="s">
        <v>75</v>
      </c>
      <c r="B247" s="24" t="s">
        <v>24</v>
      </c>
      <c r="C247" s="14" t="s">
        <v>19</v>
      </c>
      <c r="D247" s="7">
        <f>[1]Отчет!D192</f>
        <v>112289.7</v>
      </c>
      <c r="E247" s="7">
        <f>[1]Отчет!E192</f>
        <v>112289.7</v>
      </c>
      <c r="F247" s="7">
        <f>[1]Отчет!F192</f>
        <v>112289.7</v>
      </c>
      <c r="G247" s="7">
        <f>[1]Отчет!G192</f>
        <v>112289.7</v>
      </c>
      <c r="H247" s="7">
        <f>[1]Отчет!H192</f>
        <v>112289.7</v>
      </c>
      <c r="I247" s="7">
        <f>[1]Отчет!I192</f>
        <v>112289.7</v>
      </c>
      <c r="K247" s="10">
        <f t="shared" si="260"/>
        <v>0</v>
      </c>
    </row>
    <row r="248" spans="1:11" ht="36.75" customHeight="1" x14ac:dyDescent="0.25">
      <c r="A248" s="23" t="s">
        <v>75</v>
      </c>
      <c r="B248" s="24" t="s">
        <v>24</v>
      </c>
      <c r="C248" s="14" t="s">
        <v>20</v>
      </c>
      <c r="D248" s="7"/>
      <c r="E248" s="7"/>
      <c r="F248" s="7"/>
      <c r="G248" s="7"/>
      <c r="H248" s="7"/>
      <c r="I248" s="7"/>
      <c r="K248" s="10">
        <f t="shared" si="260"/>
        <v>0</v>
      </c>
    </row>
    <row r="249" spans="1:11" ht="36.75" customHeight="1" x14ac:dyDescent="0.25">
      <c r="A249" s="23" t="s">
        <v>75</v>
      </c>
      <c r="B249" s="24" t="s">
        <v>24</v>
      </c>
      <c r="C249" s="14" t="s">
        <v>21</v>
      </c>
      <c r="D249" s="7"/>
      <c r="E249" s="7"/>
      <c r="F249" s="7"/>
      <c r="G249" s="7"/>
      <c r="H249" s="7"/>
      <c r="I249" s="7"/>
      <c r="K249" s="10">
        <f t="shared" si="260"/>
        <v>0</v>
      </c>
    </row>
    <row r="250" spans="1:11" ht="36.75" customHeight="1" x14ac:dyDescent="0.25">
      <c r="A250" s="23" t="s">
        <v>75</v>
      </c>
      <c r="B250" s="24" t="s">
        <v>24</v>
      </c>
      <c r="C250" s="14" t="s">
        <v>22</v>
      </c>
      <c r="D250" s="7"/>
      <c r="E250" s="7"/>
      <c r="F250" s="7"/>
      <c r="G250" s="7"/>
      <c r="H250" s="7"/>
      <c r="I250" s="7"/>
      <c r="K250" s="10">
        <f t="shared" si="260"/>
        <v>0</v>
      </c>
    </row>
    <row r="251" spans="1:11" ht="53.45" customHeight="1" collapsed="1" x14ac:dyDescent="0.25">
      <c r="A251" s="23" t="s">
        <v>78</v>
      </c>
      <c r="B251" s="24" t="s">
        <v>24</v>
      </c>
      <c r="C251" s="8" t="s">
        <v>16</v>
      </c>
      <c r="D251" s="9">
        <f>SUM(D252:D255)</f>
        <v>7662.4</v>
      </c>
      <c r="E251" s="9">
        <f t="shared" ref="E251" si="266">SUM(E252:E255)</f>
        <v>7662.4</v>
      </c>
      <c r="F251" s="9">
        <f t="shared" ref="F251" si="267">SUM(F252:F255)</f>
        <v>7662.4</v>
      </c>
      <c r="G251" s="9">
        <f t="shared" ref="G251" si="268">SUM(G252:G255)</f>
        <v>7662.4</v>
      </c>
      <c r="H251" s="9">
        <f t="shared" ref="H251" si="269">SUM(H252:H255)</f>
        <v>7662.4</v>
      </c>
      <c r="I251" s="9">
        <f t="shared" ref="I251" si="270">SUM(I252:I255)</f>
        <v>7662.4</v>
      </c>
      <c r="K251" s="10">
        <f t="shared" si="260"/>
        <v>0</v>
      </c>
    </row>
    <row r="252" spans="1:11" ht="53.45" customHeight="1" x14ac:dyDescent="0.25">
      <c r="A252" s="23" t="s">
        <v>78</v>
      </c>
      <c r="B252" s="24" t="s">
        <v>24</v>
      </c>
      <c r="C252" s="14" t="s">
        <v>19</v>
      </c>
      <c r="D252" s="7">
        <f>[1]Отчет!D196</f>
        <v>1704.4</v>
      </c>
      <c r="E252" s="7">
        <f>[1]Отчет!E196</f>
        <v>1704.4</v>
      </c>
      <c r="F252" s="7">
        <f>[1]Отчет!F196</f>
        <v>1704.4</v>
      </c>
      <c r="G252" s="7">
        <f>[1]Отчет!G196</f>
        <v>1704.4</v>
      </c>
      <c r="H252" s="7">
        <f>[1]Отчет!H196</f>
        <v>1704.4</v>
      </c>
      <c r="I252" s="7">
        <f>[1]Отчет!I196</f>
        <v>1704.4</v>
      </c>
      <c r="K252" s="10">
        <f t="shared" si="260"/>
        <v>0</v>
      </c>
    </row>
    <row r="253" spans="1:11" ht="53.45" customHeight="1" x14ac:dyDescent="0.25">
      <c r="A253" s="23" t="s">
        <v>78</v>
      </c>
      <c r="B253" s="24" t="s">
        <v>24</v>
      </c>
      <c r="C253" s="14" t="s">
        <v>20</v>
      </c>
      <c r="D253" s="7">
        <f>[1]Отчет!D197</f>
        <v>5958</v>
      </c>
      <c r="E253" s="7">
        <f>[1]Отчет!E197</f>
        <v>5958</v>
      </c>
      <c r="F253" s="7">
        <f>[1]Отчет!F197</f>
        <v>5958</v>
      </c>
      <c r="G253" s="7">
        <f>F253</f>
        <v>5958</v>
      </c>
      <c r="H253" s="7">
        <f t="shared" ref="H253:I253" si="271">G253</f>
        <v>5958</v>
      </c>
      <c r="I253" s="7">
        <f t="shared" si="271"/>
        <v>5958</v>
      </c>
      <c r="K253" s="10">
        <f t="shared" si="260"/>
        <v>0</v>
      </c>
    </row>
    <row r="254" spans="1:11" ht="53.45" customHeight="1" x14ac:dyDescent="0.25">
      <c r="A254" s="23" t="s">
        <v>78</v>
      </c>
      <c r="B254" s="24" t="s">
        <v>24</v>
      </c>
      <c r="C254" s="14" t="s">
        <v>21</v>
      </c>
      <c r="D254" s="7"/>
      <c r="E254" s="7"/>
      <c r="F254" s="7"/>
      <c r="G254" s="7"/>
      <c r="H254" s="7"/>
      <c r="I254" s="7"/>
      <c r="K254" s="10">
        <f t="shared" si="260"/>
        <v>0</v>
      </c>
    </row>
    <row r="255" spans="1:11" ht="23.25" customHeight="1" x14ac:dyDescent="0.25">
      <c r="A255" s="23" t="s">
        <v>78</v>
      </c>
      <c r="B255" s="24" t="s">
        <v>24</v>
      </c>
      <c r="C255" s="14" t="s">
        <v>22</v>
      </c>
      <c r="D255" s="7"/>
      <c r="E255" s="7"/>
      <c r="F255" s="7"/>
      <c r="G255" s="7"/>
      <c r="H255" s="7"/>
      <c r="I255" s="7"/>
      <c r="K255" s="10">
        <f t="shared" si="260"/>
        <v>0</v>
      </c>
    </row>
    <row r="256" spans="1:11" ht="16.7" customHeight="1" x14ac:dyDescent="0.25">
      <c r="A256" s="25" t="s">
        <v>73</v>
      </c>
      <c r="B256" s="24" t="s">
        <v>24</v>
      </c>
      <c r="C256" s="8" t="s">
        <v>16</v>
      </c>
      <c r="D256" s="9">
        <f>SUM(D257:D260)</f>
        <v>239191.1</v>
      </c>
      <c r="E256" s="9">
        <f t="shared" ref="E256" si="272">SUM(E257:E260)</f>
        <v>238833.4</v>
      </c>
      <c r="F256" s="9">
        <f t="shared" ref="F256" si="273">SUM(F257:F260)</f>
        <v>238833.4</v>
      </c>
      <c r="G256" s="9">
        <f t="shared" ref="G256" si="274">SUM(G257:G260)</f>
        <v>238833.4</v>
      </c>
      <c r="H256" s="9">
        <f t="shared" ref="H256" si="275">SUM(H257:H260)</f>
        <v>238833.4</v>
      </c>
      <c r="I256" s="9">
        <f t="shared" ref="I256" si="276">SUM(I257:I260)</f>
        <v>238833.4</v>
      </c>
      <c r="K256" s="10">
        <f t="shared" si="232"/>
        <v>0</v>
      </c>
    </row>
    <row r="257" spans="1:11" ht="16.7" customHeight="1" x14ac:dyDescent="0.25">
      <c r="A257" s="25" t="s">
        <v>73</v>
      </c>
      <c r="B257" s="24" t="s">
        <v>24</v>
      </c>
      <c r="C257" s="14" t="s">
        <v>19</v>
      </c>
      <c r="D257" s="7"/>
      <c r="E257" s="7"/>
      <c r="F257" s="7"/>
      <c r="G257" s="7"/>
      <c r="H257" s="7"/>
      <c r="I257" s="7"/>
      <c r="K257" s="10">
        <f t="shared" si="232"/>
        <v>0</v>
      </c>
    </row>
    <row r="258" spans="1:11" ht="16.7" customHeight="1" x14ac:dyDescent="0.25">
      <c r="A258" s="25" t="s">
        <v>73</v>
      </c>
      <c r="B258" s="24" t="s">
        <v>24</v>
      </c>
      <c r="C258" s="14" t="s">
        <v>20</v>
      </c>
      <c r="D258" s="7">
        <f>[1]Отчет!D201</f>
        <v>239191.1</v>
      </c>
      <c r="E258" s="7">
        <f>[1]Отчет!E201</f>
        <v>238833.4</v>
      </c>
      <c r="F258" s="7">
        <f>[1]Отчет!F201</f>
        <v>238833.4</v>
      </c>
      <c r="G258" s="7">
        <f>F258</f>
        <v>238833.4</v>
      </c>
      <c r="H258" s="7">
        <f t="shared" ref="H258:I258" si="277">G258</f>
        <v>238833.4</v>
      </c>
      <c r="I258" s="7">
        <f t="shared" si="277"/>
        <v>238833.4</v>
      </c>
      <c r="K258" s="10">
        <f t="shared" si="232"/>
        <v>0</v>
      </c>
    </row>
    <row r="259" spans="1:11" ht="16.7" customHeight="1" x14ac:dyDescent="0.25">
      <c r="A259" s="25" t="s">
        <v>73</v>
      </c>
      <c r="B259" s="24" t="s">
        <v>24</v>
      </c>
      <c r="C259" s="14" t="s">
        <v>21</v>
      </c>
      <c r="D259" s="7"/>
      <c r="E259" s="7"/>
      <c r="F259" s="7"/>
      <c r="G259" s="7"/>
      <c r="H259" s="7"/>
      <c r="I259" s="7"/>
      <c r="K259" s="10">
        <f t="shared" si="232"/>
        <v>0</v>
      </c>
    </row>
    <row r="260" spans="1:11" ht="16.7" customHeight="1" x14ac:dyDescent="0.25">
      <c r="A260" s="25" t="s">
        <v>73</v>
      </c>
      <c r="B260" s="24" t="s">
        <v>24</v>
      </c>
      <c r="C260" s="14" t="s">
        <v>22</v>
      </c>
      <c r="D260" s="7"/>
      <c r="E260" s="7"/>
      <c r="F260" s="7"/>
      <c r="G260" s="7"/>
      <c r="H260" s="7"/>
      <c r="I260" s="7"/>
      <c r="K260" s="10">
        <f t="shared" si="232"/>
        <v>0</v>
      </c>
    </row>
    <row r="261" spans="1:11" ht="16.7" customHeight="1" x14ac:dyDescent="0.25">
      <c r="A261" s="25" t="s">
        <v>76</v>
      </c>
      <c r="B261" s="24" t="s">
        <v>24</v>
      </c>
      <c r="C261" s="8" t="s">
        <v>16</v>
      </c>
      <c r="D261" s="9">
        <f>SUM(D262:D265)</f>
        <v>6330.8</v>
      </c>
      <c r="E261" s="9">
        <f t="shared" ref="E261" si="278">SUM(E262:E265)</f>
        <v>6330.8</v>
      </c>
      <c r="F261" s="9">
        <f t="shared" ref="F261" si="279">SUM(F262:F265)</f>
        <v>6330.8</v>
      </c>
      <c r="G261" s="9">
        <f t="shared" ref="G261" si="280">SUM(G262:G265)</f>
        <v>6330.8</v>
      </c>
      <c r="H261" s="9">
        <f t="shared" ref="H261" si="281">SUM(H262:H265)</f>
        <v>6330.8</v>
      </c>
      <c r="I261" s="9">
        <f t="shared" ref="I261" si="282">SUM(I262:I265)</f>
        <v>6330.8</v>
      </c>
      <c r="K261" s="10">
        <f t="shared" si="232"/>
        <v>0</v>
      </c>
    </row>
    <row r="262" spans="1:11" ht="16.7" customHeight="1" x14ac:dyDescent="0.25">
      <c r="A262" s="25" t="s">
        <v>76</v>
      </c>
      <c r="B262" s="24" t="s">
        <v>24</v>
      </c>
      <c r="C262" s="14" t="s">
        <v>19</v>
      </c>
      <c r="D262" s="7">
        <f>[1]Отчет!D204</f>
        <v>6330.8</v>
      </c>
      <c r="E262" s="7">
        <f>[1]Отчет!E204</f>
        <v>6330.8</v>
      </c>
      <c r="F262" s="7">
        <f>[1]Отчет!F204</f>
        <v>6330.8</v>
      </c>
      <c r="G262" s="7">
        <f>[1]Отчет!G204</f>
        <v>6330.8</v>
      </c>
      <c r="H262" s="7">
        <f>[1]Отчет!H204</f>
        <v>6330.8</v>
      </c>
      <c r="I262" s="7">
        <f>[1]Отчет!I204</f>
        <v>6330.8</v>
      </c>
      <c r="K262" s="10">
        <f t="shared" si="232"/>
        <v>0</v>
      </c>
    </row>
    <row r="263" spans="1:11" ht="16.7" customHeight="1" x14ac:dyDescent="0.25">
      <c r="A263" s="25" t="s">
        <v>76</v>
      </c>
      <c r="B263" s="24" t="s">
        <v>24</v>
      </c>
      <c r="C263" s="14" t="s">
        <v>20</v>
      </c>
      <c r="D263" s="7"/>
      <c r="E263" s="7"/>
      <c r="F263" s="7"/>
      <c r="G263" s="7"/>
      <c r="H263" s="7"/>
      <c r="I263" s="7"/>
      <c r="K263" s="10">
        <f t="shared" si="232"/>
        <v>0</v>
      </c>
    </row>
    <row r="264" spans="1:11" ht="16.7" customHeight="1" x14ac:dyDescent="0.25">
      <c r="A264" s="25" t="s">
        <v>76</v>
      </c>
      <c r="B264" s="24" t="s">
        <v>24</v>
      </c>
      <c r="C264" s="14" t="s">
        <v>21</v>
      </c>
      <c r="D264" s="7"/>
      <c r="E264" s="7"/>
      <c r="F264" s="7"/>
      <c r="G264" s="7"/>
      <c r="H264" s="7"/>
      <c r="I264" s="7"/>
      <c r="K264" s="10">
        <f t="shared" si="232"/>
        <v>0</v>
      </c>
    </row>
    <row r="265" spans="1:11" ht="16.7" customHeight="1" x14ac:dyDescent="0.25">
      <c r="A265" s="25" t="s">
        <v>76</v>
      </c>
      <c r="B265" s="24" t="s">
        <v>24</v>
      </c>
      <c r="C265" s="14" t="s">
        <v>22</v>
      </c>
      <c r="D265" s="7"/>
      <c r="E265" s="7"/>
      <c r="F265" s="7"/>
      <c r="G265" s="7"/>
      <c r="H265" s="7"/>
      <c r="I265" s="7"/>
      <c r="K265" s="10">
        <f t="shared" si="232"/>
        <v>0</v>
      </c>
    </row>
    <row r="266" spans="1:11" ht="30.2" customHeight="1" outlineLevel="1" x14ac:dyDescent="0.25">
      <c r="A266" s="23" t="s">
        <v>77</v>
      </c>
      <c r="B266" s="24" t="s">
        <v>24</v>
      </c>
      <c r="C266" s="8" t="s">
        <v>16</v>
      </c>
      <c r="D266" s="9"/>
      <c r="E266" s="9"/>
      <c r="F266" s="9"/>
      <c r="G266" s="9"/>
      <c r="H266" s="9"/>
      <c r="I266" s="9"/>
      <c r="K266" s="10">
        <f t="shared" si="232"/>
        <v>0</v>
      </c>
    </row>
    <row r="267" spans="1:11" ht="30.2" customHeight="1" outlineLevel="1" x14ac:dyDescent="0.25">
      <c r="A267" s="23" t="s">
        <v>77</v>
      </c>
      <c r="B267" s="24" t="s">
        <v>24</v>
      </c>
      <c r="C267" s="14" t="s">
        <v>19</v>
      </c>
      <c r="D267" s="7"/>
      <c r="E267" s="7"/>
      <c r="F267" s="7"/>
      <c r="G267" s="7"/>
      <c r="H267" s="7"/>
      <c r="I267" s="7"/>
      <c r="K267" s="10">
        <f t="shared" si="232"/>
        <v>0</v>
      </c>
    </row>
    <row r="268" spans="1:11" ht="30.2" customHeight="1" outlineLevel="1" x14ac:dyDescent="0.25">
      <c r="A268" s="23" t="s">
        <v>77</v>
      </c>
      <c r="B268" s="24" t="s">
        <v>24</v>
      </c>
      <c r="C268" s="14" t="s">
        <v>20</v>
      </c>
      <c r="D268" s="7"/>
      <c r="E268" s="7"/>
      <c r="F268" s="7"/>
      <c r="G268" s="7"/>
      <c r="H268" s="7"/>
      <c r="I268" s="7"/>
      <c r="K268" s="10">
        <f t="shared" si="232"/>
        <v>0</v>
      </c>
    </row>
    <row r="269" spans="1:11" ht="30.2" customHeight="1" outlineLevel="1" x14ac:dyDescent="0.25">
      <c r="A269" s="23" t="s">
        <v>77</v>
      </c>
      <c r="B269" s="24" t="s">
        <v>24</v>
      </c>
      <c r="C269" s="14" t="s">
        <v>21</v>
      </c>
      <c r="D269" s="7"/>
      <c r="E269" s="7"/>
      <c r="F269" s="7"/>
      <c r="G269" s="7"/>
      <c r="H269" s="7"/>
      <c r="I269" s="7"/>
      <c r="K269" s="10">
        <f t="shared" si="232"/>
        <v>0</v>
      </c>
    </row>
    <row r="270" spans="1:11" ht="30.2" customHeight="1" outlineLevel="1" x14ac:dyDescent="0.25">
      <c r="A270" s="23" t="s">
        <v>77</v>
      </c>
      <c r="B270" s="24" t="s">
        <v>24</v>
      </c>
      <c r="C270" s="14" t="s">
        <v>22</v>
      </c>
      <c r="D270" s="7"/>
      <c r="E270" s="7"/>
      <c r="F270" s="7"/>
      <c r="G270" s="7"/>
      <c r="H270" s="7"/>
      <c r="I270" s="7"/>
      <c r="K270" s="10">
        <f t="shared" si="232"/>
        <v>0</v>
      </c>
    </row>
    <row r="271" spans="1:11" ht="16.7" customHeight="1" x14ac:dyDescent="0.25">
      <c r="A271" s="27" t="s">
        <v>47</v>
      </c>
      <c r="B271" s="26" t="s">
        <v>18</v>
      </c>
      <c r="C271" s="15" t="s">
        <v>16</v>
      </c>
      <c r="D271" s="6">
        <f>D272</f>
        <v>800000</v>
      </c>
      <c r="E271" s="6">
        <f t="shared" ref="E271:F271" si="283">E272</f>
        <v>600000</v>
      </c>
      <c r="F271" s="6">
        <f t="shared" si="283"/>
        <v>800000</v>
      </c>
      <c r="G271" s="6"/>
      <c r="H271" s="6"/>
      <c r="I271" s="6"/>
      <c r="K271" s="10">
        <f t="shared" ref="K271:K332" si="284">F271-G271</f>
        <v>800000</v>
      </c>
    </row>
    <row r="272" spans="1:11" ht="16.7" customHeight="1" x14ac:dyDescent="0.25">
      <c r="A272" s="25" t="s">
        <v>47</v>
      </c>
      <c r="B272" s="24" t="s">
        <v>18</v>
      </c>
      <c r="C272" s="14" t="s">
        <v>19</v>
      </c>
      <c r="D272" s="7">
        <f>D282</f>
        <v>800000</v>
      </c>
      <c r="E272" s="7">
        <f t="shared" ref="E272:F272" si="285">E282</f>
        <v>600000</v>
      </c>
      <c r="F272" s="7">
        <f t="shared" si="285"/>
        <v>800000</v>
      </c>
      <c r="G272" s="7"/>
      <c r="H272" s="7"/>
      <c r="I272" s="7"/>
      <c r="K272" s="10">
        <f t="shared" si="284"/>
        <v>800000</v>
      </c>
    </row>
    <row r="273" spans="1:11" ht="16.7" customHeight="1" x14ac:dyDescent="0.25">
      <c r="A273" s="25" t="s">
        <v>47</v>
      </c>
      <c r="B273" s="24" t="s">
        <v>18</v>
      </c>
      <c r="C273" s="14" t="s">
        <v>20</v>
      </c>
      <c r="D273" s="7"/>
      <c r="E273" s="7"/>
      <c r="F273" s="7"/>
      <c r="G273" s="7"/>
      <c r="H273" s="7"/>
      <c r="I273" s="7"/>
      <c r="K273" s="10">
        <f t="shared" si="284"/>
        <v>0</v>
      </c>
    </row>
    <row r="274" spans="1:11" ht="16.7" customHeight="1" x14ac:dyDescent="0.25">
      <c r="A274" s="25" t="s">
        <v>47</v>
      </c>
      <c r="B274" s="24" t="s">
        <v>18</v>
      </c>
      <c r="C274" s="14" t="s">
        <v>21</v>
      </c>
      <c r="D274" s="7"/>
      <c r="E274" s="7"/>
      <c r="F274" s="7"/>
      <c r="G274" s="7"/>
      <c r="H274" s="7"/>
      <c r="I274" s="7"/>
      <c r="K274" s="10">
        <f t="shared" si="284"/>
        <v>0</v>
      </c>
    </row>
    <row r="275" spans="1:11" ht="16.7" customHeight="1" x14ac:dyDescent="0.25">
      <c r="A275" s="25" t="s">
        <v>47</v>
      </c>
      <c r="B275" s="24" t="s">
        <v>18</v>
      </c>
      <c r="C275" s="14" t="s">
        <v>22</v>
      </c>
      <c r="D275" s="7"/>
      <c r="E275" s="7"/>
      <c r="F275" s="7"/>
      <c r="G275" s="7"/>
      <c r="H275" s="7"/>
      <c r="I275" s="7"/>
      <c r="K275" s="10">
        <f t="shared" si="284"/>
        <v>0</v>
      </c>
    </row>
    <row r="276" spans="1:11" ht="16.7" customHeight="1" x14ac:dyDescent="0.25">
      <c r="A276" s="25" t="s">
        <v>47</v>
      </c>
      <c r="B276" s="24" t="s">
        <v>24</v>
      </c>
      <c r="C276" s="8" t="s">
        <v>16</v>
      </c>
      <c r="D276" s="9"/>
      <c r="E276" s="9"/>
      <c r="F276" s="9"/>
      <c r="G276" s="9"/>
      <c r="H276" s="9"/>
      <c r="I276" s="9"/>
      <c r="K276" s="10">
        <f t="shared" si="284"/>
        <v>0</v>
      </c>
    </row>
    <row r="277" spans="1:11" ht="16.7" customHeight="1" x14ac:dyDescent="0.25">
      <c r="A277" s="25" t="s">
        <v>47</v>
      </c>
      <c r="B277" s="24" t="s">
        <v>24</v>
      </c>
      <c r="C277" s="14" t="s">
        <v>19</v>
      </c>
      <c r="D277" s="7"/>
      <c r="E277" s="7"/>
      <c r="F277" s="7"/>
      <c r="G277" s="7"/>
      <c r="H277" s="7"/>
      <c r="I277" s="7"/>
      <c r="K277" s="10">
        <f t="shared" si="284"/>
        <v>0</v>
      </c>
    </row>
    <row r="278" spans="1:11" ht="16.7" customHeight="1" x14ac:dyDescent="0.25">
      <c r="A278" s="25" t="s">
        <v>47</v>
      </c>
      <c r="B278" s="24" t="s">
        <v>24</v>
      </c>
      <c r="C278" s="14" t="s">
        <v>20</v>
      </c>
      <c r="D278" s="7"/>
      <c r="E278" s="7"/>
      <c r="F278" s="7"/>
      <c r="G278" s="7"/>
      <c r="H278" s="7"/>
      <c r="I278" s="7"/>
      <c r="K278" s="10">
        <f t="shared" si="284"/>
        <v>0</v>
      </c>
    </row>
    <row r="279" spans="1:11" ht="16.7" customHeight="1" x14ac:dyDescent="0.25">
      <c r="A279" s="25" t="s">
        <v>47</v>
      </c>
      <c r="B279" s="24" t="s">
        <v>24</v>
      </c>
      <c r="C279" s="14" t="s">
        <v>21</v>
      </c>
      <c r="D279" s="7"/>
      <c r="E279" s="7"/>
      <c r="F279" s="7"/>
      <c r="G279" s="7"/>
      <c r="H279" s="7"/>
      <c r="I279" s="7"/>
      <c r="K279" s="10">
        <f t="shared" si="284"/>
        <v>0</v>
      </c>
    </row>
    <row r="280" spans="1:11" ht="16.7" customHeight="1" x14ac:dyDescent="0.25">
      <c r="A280" s="25" t="s">
        <v>47</v>
      </c>
      <c r="B280" s="24" t="s">
        <v>24</v>
      </c>
      <c r="C280" s="14" t="s">
        <v>22</v>
      </c>
      <c r="D280" s="7"/>
      <c r="E280" s="7"/>
      <c r="F280" s="7"/>
      <c r="G280" s="7"/>
      <c r="H280" s="7"/>
      <c r="I280" s="7"/>
      <c r="K280" s="10">
        <f t="shared" si="284"/>
        <v>0</v>
      </c>
    </row>
    <row r="281" spans="1:11" ht="16.7" customHeight="1" x14ac:dyDescent="0.25">
      <c r="A281" s="25" t="s">
        <v>47</v>
      </c>
      <c r="B281" s="24" t="s">
        <v>127</v>
      </c>
      <c r="C281" s="8" t="s">
        <v>16</v>
      </c>
      <c r="D281" s="9">
        <f>D282</f>
        <v>800000</v>
      </c>
      <c r="E281" s="9">
        <f t="shared" ref="E281:F281" si="286">E282</f>
        <v>600000</v>
      </c>
      <c r="F281" s="9">
        <f t="shared" si="286"/>
        <v>800000</v>
      </c>
      <c r="G281" s="9"/>
      <c r="H281" s="9"/>
      <c r="I281" s="9"/>
      <c r="K281" s="10">
        <f t="shared" si="284"/>
        <v>800000</v>
      </c>
    </row>
    <row r="282" spans="1:11" ht="16.7" customHeight="1" x14ac:dyDescent="0.25">
      <c r="A282" s="25" t="s">
        <v>47</v>
      </c>
      <c r="B282" s="24" t="s">
        <v>26</v>
      </c>
      <c r="C282" s="14" t="s">
        <v>19</v>
      </c>
      <c r="D282" s="7">
        <f>D297</f>
        <v>800000</v>
      </c>
      <c r="E282" s="7">
        <f t="shared" ref="E282:F282" si="287">E297</f>
        <v>600000</v>
      </c>
      <c r="F282" s="7">
        <f t="shared" si="287"/>
        <v>800000</v>
      </c>
      <c r="G282" s="7"/>
      <c r="H282" s="7"/>
      <c r="I282" s="7"/>
      <c r="K282" s="10">
        <f t="shared" si="284"/>
        <v>800000</v>
      </c>
    </row>
    <row r="283" spans="1:11" ht="16.7" customHeight="1" x14ac:dyDescent="0.25">
      <c r="A283" s="25" t="s">
        <v>47</v>
      </c>
      <c r="B283" s="24" t="s">
        <v>26</v>
      </c>
      <c r="C283" s="14" t="s">
        <v>20</v>
      </c>
      <c r="D283" s="7"/>
      <c r="E283" s="7"/>
      <c r="F283" s="7"/>
      <c r="G283" s="7"/>
      <c r="H283" s="7"/>
      <c r="I283" s="7"/>
      <c r="K283" s="10">
        <f t="shared" si="284"/>
        <v>0</v>
      </c>
    </row>
    <row r="284" spans="1:11" ht="16.7" customHeight="1" x14ac:dyDescent="0.25">
      <c r="A284" s="25" t="s">
        <v>47</v>
      </c>
      <c r="B284" s="24" t="s">
        <v>26</v>
      </c>
      <c r="C284" s="14" t="s">
        <v>21</v>
      </c>
      <c r="D284" s="7"/>
      <c r="E284" s="7"/>
      <c r="F284" s="7"/>
      <c r="G284" s="7"/>
      <c r="H284" s="7"/>
      <c r="I284" s="7"/>
      <c r="K284" s="10">
        <f t="shared" si="284"/>
        <v>0</v>
      </c>
    </row>
    <row r="285" spans="1:11" ht="16.7" customHeight="1" x14ac:dyDescent="0.25">
      <c r="A285" s="25" t="s">
        <v>47</v>
      </c>
      <c r="B285" s="24" t="s">
        <v>26</v>
      </c>
      <c r="C285" s="14" t="s">
        <v>22</v>
      </c>
      <c r="D285" s="7"/>
      <c r="E285" s="7"/>
      <c r="F285" s="7"/>
      <c r="G285" s="7"/>
      <c r="H285" s="7"/>
      <c r="I285" s="7"/>
      <c r="K285" s="10">
        <f t="shared" si="284"/>
        <v>0</v>
      </c>
    </row>
    <row r="286" spans="1:11" ht="16.7" customHeight="1" x14ac:dyDescent="0.25">
      <c r="A286" s="25" t="s">
        <v>48</v>
      </c>
      <c r="B286" s="24" t="s">
        <v>24</v>
      </c>
      <c r="C286" s="8" t="s">
        <v>16</v>
      </c>
      <c r="D286" s="9"/>
      <c r="E286" s="9"/>
      <c r="F286" s="9"/>
      <c r="G286" s="9"/>
      <c r="H286" s="9"/>
      <c r="I286" s="9"/>
      <c r="K286" s="10">
        <f t="shared" si="284"/>
        <v>0</v>
      </c>
    </row>
    <row r="287" spans="1:11" ht="16.7" customHeight="1" x14ac:dyDescent="0.25">
      <c r="A287" s="25" t="s">
        <v>48</v>
      </c>
      <c r="B287" s="24" t="s">
        <v>24</v>
      </c>
      <c r="C287" s="14" t="s">
        <v>19</v>
      </c>
      <c r="D287" s="7"/>
      <c r="E287" s="7"/>
      <c r="F287" s="7"/>
      <c r="G287" s="7"/>
      <c r="H287" s="7"/>
      <c r="I287" s="7"/>
      <c r="K287" s="10">
        <f t="shared" si="284"/>
        <v>0</v>
      </c>
    </row>
    <row r="288" spans="1:11" ht="16.7" customHeight="1" x14ac:dyDescent="0.25">
      <c r="A288" s="25" t="s">
        <v>48</v>
      </c>
      <c r="B288" s="24" t="s">
        <v>24</v>
      </c>
      <c r="C288" s="14" t="s">
        <v>20</v>
      </c>
      <c r="D288" s="7"/>
      <c r="E288" s="7"/>
      <c r="F288" s="7"/>
      <c r="G288" s="7"/>
      <c r="H288" s="7"/>
      <c r="I288" s="7"/>
      <c r="K288" s="10">
        <f t="shared" si="284"/>
        <v>0</v>
      </c>
    </row>
    <row r="289" spans="1:11" ht="16.7" customHeight="1" x14ac:dyDescent="0.25">
      <c r="A289" s="25" t="s">
        <v>48</v>
      </c>
      <c r="B289" s="24" t="s">
        <v>24</v>
      </c>
      <c r="C289" s="14" t="s">
        <v>21</v>
      </c>
      <c r="D289" s="7"/>
      <c r="E289" s="7"/>
      <c r="F289" s="7"/>
      <c r="G289" s="7"/>
      <c r="H289" s="7"/>
      <c r="I289" s="7"/>
      <c r="K289" s="10">
        <f t="shared" si="284"/>
        <v>0</v>
      </c>
    </row>
    <row r="290" spans="1:11" ht="16.7" customHeight="1" x14ac:dyDescent="0.25">
      <c r="A290" s="25" t="s">
        <v>48</v>
      </c>
      <c r="B290" s="24" t="s">
        <v>24</v>
      </c>
      <c r="C290" s="14" t="s">
        <v>22</v>
      </c>
      <c r="D290" s="7"/>
      <c r="E290" s="7"/>
      <c r="F290" s="7"/>
      <c r="G290" s="7"/>
      <c r="H290" s="7"/>
      <c r="I290" s="7"/>
      <c r="K290" s="10">
        <f t="shared" si="284"/>
        <v>0</v>
      </c>
    </row>
    <row r="291" spans="1:11" ht="16.7" customHeight="1" x14ac:dyDescent="0.25">
      <c r="A291" s="25" t="s">
        <v>49</v>
      </c>
      <c r="B291" s="24" t="s">
        <v>24</v>
      </c>
      <c r="C291" s="8" t="s">
        <v>16</v>
      </c>
      <c r="D291" s="9"/>
      <c r="E291" s="9"/>
      <c r="F291" s="9"/>
      <c r="G291" s="9"/>
      <c r="H291" s="9"/>
      <c r="I291" s="9"/>
      <c r="K291" s="10">
        <f t="shared" si="284"/>
        <v>0</v>
      </c>
    </row>
    <row r="292" spans="1:11" ht="16.7" customHeight="1" x14ac:dyDescent="0.25">
      <c r="A292" s="25" t="s">
        <v>49</v>
      </c>
      <c r="B292" s="24" t="s">
        <v>24</v>
      </c>
      <c r="C292" s="14" t="s">
        <v>19</v>
      </c>
      <c r="D292" s="7"/>
      <c r="E292" s="7"/>
      <c r="F292" s="7"/>
      <c r="G292" s="7"/>
      <c r="H292" s="7"/>
      <c r="I292" s="7"/>
      <c r="K292" s="10">
        <f t="shared" si="284"/>
        <v>0</v>
      </c>
    </row>
    <row r="293" spans="1:11" ht="16.7" customHeight="1" x14ac:dyDescent="0.25">
      <c r="A293" s="25" t="s">
        <v>49</v>
      </c>
      <c r="B293" s="24" t="s">
        <v>24</v>
      </c>
      <c r="C293" s="14" t="s">
        <v>20</v>
      </c>
      <c r="D293" s="7"/>
      <c r="E293" s="7"/>
      <c r="F293" s="7"/>
      <c r="G293" s="7"/>
      <c r="H293" s="7"/>
      <c r="I293" s="7"/>
      <c r="K293" s="10">
        <f t="shared" si="284"/>
        <v>0</v>
      </c>
    </row>
    <row r="294" spans="1:11" ht="16.7" customHeight="1" x14ac:dyDescent="0.25">
      <c r="A294" s="25" t="s">
        <v>49</v>
      </c>
      <c r="B294" s="24" t="s">
        <v>24</v>
      </c>
      <c r="C294" s="14" t="s">
        <v>21</v>
      </c>
      <c r="D294" s="7"/>
      <c r="E294" s="7"/>
      <c r="F294" s="7"/>
      <c r="G294" s="7"/>
      <c r="H294" s="7"/>
      <c r="I294" s="7"/>
      <c r="K294" s="10">
        <f t="shared" si="284"/>
        <v>0</v>
      </c>
    </row>
    <row r="295" spans="1:11" ht="16.7" customHeight="1" x14ac:dyDescent="0.25">
      <c r="A295" s="25" t="s">
        <v>49</v>
      </c>
      <c r="B295" s="24" t="s">
        <v>24</v>
      </c>
      <c r="C295" s="14" t="s">
        <v>22</v>
      </c>
      <c r="D295" s="7"/>
      <c r="E295" s="7"/>
      <c r="F295" s="7"/>
      <c r="G295" s="7"/>
      <c r="H295" s="7"/>
      <c r="I295" s="7"/>
      <c r="K295" s="10">
        <f t="shared" si="284"/>
        <v>0</v>
      </c>
    </row>
    <row r="296" spans="1:11" ht="16.7" customHeight="1" x14ac:dyDescent="0.25">
      <c r="A296" s="25" t="s">
        <v>119</v>
      </c>
      <c r="B296" s="24" t="s">
        <v>127</v>
      </c>
      <c r="C296" s="8" t="s">
        <v>16</v>
      </c>
      <c r="D296" s="9">
        <f>D297</f>
        <v>800000</v>
      </c>
      <c r="E296" s="9">
        <f t="shared" ref="E296:F296" si="288">E297</f>
        <v>600000</v>
      </c>
      <c r="F296" s="9">
        <f t="shared" si="288"/>
        <v>800000</v>
      </c>
      <c r="G296" s="9"/>
      <c r="H296" s="9"/>
      <c r="I296" s="9"/>
      <c r="K296" s="10">
        <f t="shared" si="284"/>
        <v>800000</v>
      </c>
    </row>
    <row r="297" spans="1:11" ht="16.7" customHeight="1" x14ac:dyDescent="0.25">
      <c r="A297" s="25" t="s">
        <v>50</v>
      </c>
      <c r="B297" s="24" t="s">
        <v>26</v>
      </c>
      <c r="C297" s="14" t="s">
        <v>19</v>
      </c>
      <c r="D297" s="7">
        <f>D302</f>
        <v>800000</v>
      </c>
      <c r="E297" s="7">
        <f t="shared" ref="E297:F297" si="289">E302</f>
        <v>600000</v>
      </c>
      <c r="F297" s="7">
        <f t="shared" si="289"/>
        <v>800000</v>
      </c>
      <c r="G297" s="7"/>
      <c r="H297" s="7"/>
      <c r="I297" s="7"/>
      <c r="K297" s="10">
        <f t="shared" si="284"/>
        <v>800000</v>
      </c>
    </row>
    <row r="298" spans="1:11" ht="16.7" customHeight="1" x14ac:dyDescent="0.25">
      <c r="A298" s="25" t="s">
        <v>50</v>
      </c>
      <c r="B298" s="24" t="s">
        <v>26</v>
      </c>
      <c r="C298" s="14" t="s">
        <v>20</v>
      </c>
      <c r="D298" s="7"/>
      <c r="E298" s="7"/>
      <c r="F298" s="7"/>
      <c r="G298" s="7"/>
      <c r="H298" s="7"/>
      <c r="I298" s="7"/>
      <c r="K298" s="10">
        <f t="shared" si="284"/>
        <v>0</v>
      </c>
    </row>
    <row r="299" spans="1:11" ht="16.7" customHeight="1" x14ac:dyDescent="0.25">
      <c r="A299" s="25" t="s">
        <v>50</v>
      </c>
      <c r="B299" s="24" t="s">
        <v>26</v>
      </c>
      <c r="C299" s="14" t="s">
        <v>21</v>
      </c>
      <c r="D299" s="7"/>
      <c r="E299" s="7"/>
      <c r="F299" s="7"/>
      <c r="G299" s="7"/>
      <c r="H299" s="7"/>
      <c r="I299" s="7"/>
      <c r="K299" s="10">
        <f t="shared" si="284"/>
        <v>0</v>
      </c>
    </row>
    <row r="300" spans="1:11" ht="16.7" customHeight="1" x14ac:dyDescent="0.25">
      <c r="A300" s="25" t="s">
        <v>50</v>
      </c>
      <c r="B300" s="24" t="s">
        <v>26</v>
      </c>
      <c r="C300" s="14" t="s">
        <v>22</v>
      </c>
      <c r="D300" s="7"/>
      <c r="E300" s="7"/>
      <c r="F300" s="7"/>
      <c r="G300" s="7"/>
      <c r="H300" s="7"/>
      <c r="I300" s="7"/>
      <c r="K300" s="10">
        <f t="shared" si="284"/>
        <v>0</v>
      </c>
    </row>
    <row r="301" spans="1:11" ht="16.7" customHeight="1" x14ac:dyDescent="0.25">
      <c r="A301" s="25" t="s">
        <v>51</v>
      </c>
      <c r="B301" s="24" t="s">
        <v>127</v>
      </c>
      <c r="C301" s="8" t="s">
        <v>16</v>
      </c>
      <c r="D301" s="9">
        <f>D302</f>
        <v>800000</v>
      </c>
      <c r="E301" s="9">
        <f>E302</f>
        <v>600000</v>
      </c>
      <c r="F301" s="9">
        <f>F302</f>
        <v>800000</v>
      </c>
      <c r="G301" s="9"/>
      <c r="H301" s="9"/>
      <c r="I301" s="9"/>
      <c r="K301" s="10">
        <f t="shared" si="284"/>
        <v>800000</v>
      </c>
    </row>
    <row r="302" spans="1:11" ht="16.7" customHeight="1" x14ac:dyDescent="0.25">
      <c r="A302" s="25" t="s">
        <v>51</v>
      </c>
      <c r="B302" s="24" t="s">
        <v>26</v>
      </c>
      <c r="C302" s="14" t="s">
        <v>19</v>
      </c>
      <c r="D302" s="7">
        <f>[1]Отчет!D236</f>
        <v>800000</v>
      </c>
      <c r="E302" s="7">
        <f>[1]Отчет!E236</f>
        <v>600000</v>
      </c>
      <c r="F302" s="7">
        <f>[1]Отчет!F236</f>
        <v>800000</v>
      </c>
      <c r="G302" s="7"/>
      <c r="H302" s="7"/>
      <c r="I302" s="7"/>
      <c r="K302" s="10">
        <f t="shared" si="284"/>
        <v>800000</v>
      </c>
    </row>
    <row r="303" spans="1:11" ht="16.7" customHeight="1" x14ac:dyDescent="0.25">
      <c r="A303" s="25" t="s">
        <v>51</v>
      </c>
      <c r="B303" s="24" t="s">
        <v>26</v>
      </c>
      <c r="C303" s="14" t="s">
        <v>20</v>
      </c>
      <c r="D303" s="7"/>
      <c r="E303" s="7"/>
      <c r="F303" s="7"/>
      <c r="G303" s="7"/>
      <c r="H303" s="7"/>
      <c r="I303" s="7"/>
      <c r="K303" s="10">
        <f t="shared" si="284"/>
        <v>0</v>
      </c>
    </row>
    <row r="304" spans="1:11" ht="16.7" customHeight="1" x14ac:dyDescent="0.25">
      <c r="A304" s="25" t="s">
        <v>51</v>
      </c>
      <c r="B304" s="24" t="s">
        <v>26</v>
      </c>
      <c r="C304" s="14" t="s">
        <v>21</v>
      </c>
      <c r="D304" s="7"/>
      <c r="E304" s="7"/>
      <c r="F304" s="7"/>
      <c r="G304" s="7"/>
      <c r="H304" s="7"/>
      <c r="I304" s="7"/>
      <c r="K304" s="10">
        <f t="shared" si="284"/>
        <v>0</v>
      </c>
    </row>
    <row r="305" spans="1:11" ht="16.7" customHeight="1" x14ac:dyDescent="0.25">
      <c r="A305" s="25" t="s">
        <v>51</v>
      </c>
      <c r="B305" s="24" t="s">
        <v>26</v>
      </c>
      <c r="C305" s="14" t="s">
        <v>22</v>
      </c>
      <c r="D305" s="7"/>
      <c r="E305" s="7"/>
      <c r="F305" s="7"/>
      <c r="G305" s="7"/>
      <c r="H305" s="7"/>
      <c r="I305" s="7"/>
      <c r="K305" s="10">
        <f t="shared" si="284"/>
        <v>0</v>
      </c>
    </row>
    <row r="306" spans="1:11" ht="16.7" customHeight="1" x14ac:dyDescent="0.25">
      <c r="A306" s="27" t="s">
        <v>66</v>
      </c>
      <c r="B306" s="26" t="s">
        <v>18</v>
      </c>
      <c r="C306" s="15" t="s">
        <v>16</v>
      </c>
      <c r="D306" s="6">
        <f>SUM(D307:D310)</f>
        <v>117678.2</v>
      </c>
      <c r="E306" s="6">
        <f t="shared" ref="E306:I306" si="290">SUM(E307:E310)</f>
        <v>104178.2</v>
      </c>
      <c r="F306" s="6">
        <f t="shared" si="290"/>
        <v>104178.2</v>
      </c>
      <c r="G306" s="6">
        <f t="shared" si="290"/>
        <v>104178.2</v>
      </c>
      <c r="H306" s="6">
        <f t="shared" si="290"/>
        <v>104178.2</v>
      </c>
      <c r="I306" s="6">
        <f t="shared" si="290"/>
        <v>104178.2</v>
      </c>
      <c r="K306" s="10">
        <f t="shared" si="284"/>
        <v>0</v>
      </c>
    </row>
    <row r="307" spans="1:11" ht="16.7" customHeight="1" x14ac:dyDescent="0.25">
      <c r="A307" s="25" t="s">
        <v>66</v>
      </c>
      <c r="B307" s="24" t="s">
        <v>18</v>
      </c>
      <c r="C307" s="14" t="s">
        <v>19</v>
      </c>
      <c r="D307" s="7">
        <f>D312</f>
        <v>69678.2</v>
      </c>
      <c r="E307" s="7">
        <f t="shared" ref="E307:I308" si="291">E312</f>
        <v>56178.2</v>
      </c>
      <c r="F307" s="7">
        <f t="shared" si="291"/>
        <v>56178.2</v>
      </c>
      <c r="G307" s="7">
        <f t="shared" si="291"/>
        <v>56178.2</v>
      </c>
      <c r="H307" s="7">
        <f t="shared" si="291"/>
        <v>56178.2</v>
      </c>
      <c r="I307" s="7">
        <f t="shared" si="291"/>
        <v>56178.2</v>
      </c>
      <c r="K307" s="10">
        <f t="shared" si="284"/>
        <v>0</v>
      </c>
    </row>
    <row r="308" spans="1:11" ht="16.7" customHeight="1" x14ac:dyDescent="0.25">
      <c r="A308" s="25" t="s">
        <v>66</v>
      </c>
      <c r="B308" s="24" t="s">
        <v>18</v>
      </c>
      <c r="C308" s="14" t="s">
        <v>20</v>
      </c>
      <c r="D308" s="7">
        <f>D313</f>
        <v>48000</v>
      </c>
      <c r="E308" s="7">
        <f t="shared" si="291"/>
        <v>48000</v>
      </c>
      <c r="F308" s="7">
        <f t="shared" si="291"/>
        <v>48000</v>
      </c>
      <c r="G308" s="7">
        <f t="shared" si="291"/>
        <v>48000</v>
      </c>
      <c r="H308" s="7">
        <f t="shared" si="291"/>
        <v>48000</v>
      </c>
      <c r="I308" s="7">
        <f t="shared" si="291"/>
        <v>48000</v>
      </c>
      <c r="K308" s="10">
        <f t="shared" si="284"/>
        <v>0</v>
      </c>
    </row>
    <row r="309" spans="1:11" ht="16.7" customHeight="1" x14ac:dyDescent="0.25">
      <c r="A309" s="25" t="s">
        <v>66</v>
      </c>
      <c r="B309" s="24" t="s">
        <v>18</v>
      </c>
      <c r="C309" s="14" t="s">
        <v>21</v>
      </c>
      <c r="D309" s="7"/>
      <c r="E309" s="7"/>
      <c r="F309" s="7"/>
      <c r="G309" s="7"/>
      <c r="H309" s="7"/>
      <c r="I309" s="7"/>
      <c r="K309" s="10">
        <f t="shared" si="284"/>
        <v>0</v>
      </c>
    </row>
    <row r="310" spans="1:11" ht="16.7" customHeight="1" x14ac:dyDescent="0.25">
      <c r="A310" s="25" t="s">
        <v>66</v>
      </c>
      <c r="B310" s="24" t="s">
        <v>18</v>
      </c>
      <c r="C310" s="14" t="s">
        <v>22</v>
      </c>
      <c r="D310" s="7"/>
      <c r="E310" s="7"/>
      <c r="F310" s="7"/>
      <c r="G310" s="7"/>
      <c r="H310" s="7"/>
      <c r="I310" s="7"/>
      <c r="K310" s="10">
        <f t="shared" si="284"/>
        <v>0</v>
      </c>
    </row>
    <row r="311" spans="1:11" ht="16.7" customHeight="1" x14ac:dyDescent="0.25">
      <c r="A311" s="25" t="s">
        <v>66</v>
      </c>
      <c r="B311" s="24" t="s">
        <v>24</v>
      </c>
      <c r="C311" s="8" t="s">
        <v>16</v>
      </c>
      <c r="D311" s="9">
        <f>SUM(D312:D313)</f>
        <v>117678.2</v>
      </c>
      <c r="E311" s="9">
        <f t="shared" ref="E311:I311" si="292">SUM(E312:E313)</f>
        <v>104178.2</v>
      </c>
      <c r="F311" s="9">
        <f t="shared" si="292"/>
        <v>104178.2</v>
      </c>
      <c r="G311" s="9">
        <f t="shared" si="292"/>
        <v>104178.2</v>
      </c>
      <c r="H311" s="9">
        <f t="shared" si="292"/>
        <v>104178.2</v>
      </c>
      <c r="I311" s="9">
        <f t="shared" si="292"/>
        <v>104178.2</v>
      </c>
      <c r="K311" s="10">
        <f t="shared" si="284"/>
        <v>0</v>
      </c>
    </row>
    <row r="312" spans="1:11" ht="16.7" customHeight="1" x14ac:dyDescent="0.25">
      <c r="A312" s="25" t="s">
        <v>66</v>
      </c>
      <c r="B312" s="24" t="s">
        <v>24</v>
      </c>
      <c r="C312" s="14" t="s">
        <v>19</v>
      </c>
      <c r="D312" s="7">
        <f>D317</f>
        <v>69678.2</v>
      </c>
      <c r="E312" s="7">
        <f t="shared" ref="E312:I313" si="293">E317</f>
        <v>56178.2</v>
      </c>
      <c r="F312" s="7">
        <f t="shared" si="293"/>
        <v>56178.2</v>
      </c>
      <c r="G312" s="7">
        <f t="shared" si="293"/>
        <v>56178.2</v>
      </c>
      <c r="H312" s="7">
        <f t="shared" si="293"/>
        <v>56178.2</v>
      </c>
      <c r="I312" s="7">
        <f t="shared" si="293"/>
        <v>56178.2</v>
      </c>
      <c r="K312" s="10">
        <f t="shared" si="284"/>
        <v>0</v>
      </c>
    </row>
    <row r="313" spans="1:11" ht="16.7" customHeight="1" x14ac:dyDescent="0.25">
      <c r="A313" s="25" t="s">
        <v>66</v>
      </c>
      <c r="B313" s="24" t="s">
        <v>24</v>
      </c>
      <c r="C313" s="14" t="s">
        <v>20</v>
      </c>
      <c r="D313" s="7">
        <f>D318</f>
        <v>48000</v>
      </c>
      <c r="E313" s="7">
        <f t="shared" si="293"/>
        <v>48000</v>
      </c>
      <c r="F313" s="7">
        <f t="shared" si="293"/>
        <v>48000</v>
      </c>
      <c r="G313" s="7">
        <f t="shared" si="293"/>
        <v>48000</v>
      </c>
      <c r="H313" s="7">
        <f t="shared" si="293"/>
        <v>48000</v>
      </c>
      <c r="I313" s="7">
        <f t="shared" si="293"/>
        <v>48000</v>
      </c>
      <c r="K313" s="10">
        <f t="shared" si="284"/>
        <v>0</v>
      </c>
    </row>
    <row r="314" spans="1:11" ht="16.7" customHeight="1" x14ac:dyDescent="0.25">
      <c r="A314" s="25" t="s">
        <v>66</v>
      </c>
      <c r="B314" s="24" t="s">
        <v>24</v>
      </c>
      <c r="C314" s="14" t="s">
        <v>21</v>
      </c>
      <c r="D314" s="7"/>
      <c r="E314" s="7"/>
      <c r="F314" s="7"/>
      <c r="G314" s="7"/>
      <c r="H314" s="7"/>
      <c r="I314" s="7"/>
      <c r="K314" s="10">
        <f t="shared" si="284"/>
        <v>0</v>
      </c>
    </row>
    <row r="315" spans="1:11" ht="16.7" customHeight="1" x14ac:dyDescent="0.25">
      <c r="A315" s="25" t="s">
        <v>66</v>
      </c>
      <c r="B315" s="24" t="s">
        <v>24</v>
      </c>
      <c r="C315" s="14" t="s">
        <v>22</v>
      </c>
      <c r="D315" s="7"/>
      <c r="E315" s="7"/>
      <c r="F315" s="7"/>
      <c r="G315" s="7"/>
      <c r="H315" s="7"/>
      <c r="I315" s="7"/>
      <c r="K315" s="10">
        <f t="shared" si="284"/>
        <v>0</v>
      </c>
    </row>
    <row r="316" spans="1:11" ht="16.7" customHeight="1" x14ac:dyDescent="0.25">
      <c r="A316" s="25" t="s">
        <v>67</v>
      </c>
      <c r="B316" s="24" t="s">
        <v>24</v>
      </c>
      <c r="C316" s="8" t="s">
        <v>16</v>
      </c>
      <c r="D316" s="9">
        <f>SUM(D317:D320)</f>
        <v>117678.2</v>
      </c>
      <c r="E316" s="9">
        <f t="shared" ref="E316:I316" si="294">SUM(E317:E320)</f>
        <v>104178.2</v>
      </c>
      <c r="F316" s="9">
        <f t="shared" si="294"/>
        <v>104178.2</v>
      </c>
      <c r="G316" s="9">
        <f t="shared" si="294"/>
        <v>104178.2</v>
      </c>
      <c r="H316" s="9">
        <f t="shared" si="294"/>
        <v>104178.2</v>
      </c>
      <c r="I316" s="9">
        <f t="shared" si="294"/>
        <v>104178.2</v>
      </c>
      <c r="K316" s="10">
        <f t="shared" si="284"/>
        <v>0</v>
      </c>
    </row>
    <row r="317" spans="1:11" ht="16.7" customHeight="1" x14ac:dyDescent="0.25">
      <c r="A317" s="25" t="s">
        <v>67</v>
      </c>
      <c r="B317" s="24" t="s">
        <v>24</v>
      </c>
      <c r="C317" s="14" t="s">
        <v>19</v>
      </c>
      <c r="D317" s="7">
        <f>D322+D327+D332+D337</f>
        <v>69678.2</v>
      </c>
      <c r="E317" s="7">
        <f t="shared" ref="E317:I317" si="295">E322+E327+E332+E337</f>
        <v>56178.2</v>
      </c>
      <c r="F317" s="7">
        <f t="shared" si="295"/>
        <v>56178.2</v>
      </c>
      <c r="G317" s="7">
        <f t="shared" si="295"/>
        <v>56178.2</v>
      </c>
      <c r="H317" s="7">
        <f t="shared" si="295"/>
        <v>56178.2</v>
      </c>
      <c r="I317" s="7">
        <f t="shared" si="295"/>
        <v>56178.2</v>
      </c>
      <c r="K317" s="10">
        <f t="shared" si="284"/>
        <v>0</v>
      </c>
    </row>
    <row r="318" spans="1:11" ht="16.7" customHeight="1" x14ac:dyDescent="0.25">
      <c r="A318" s="25" t="s">
        <v>67</v>
      </c>
      <c r="B318" s="24" t="s">
        <v>24</v>
      </c>
      <c r="C318" s="14" t="s">
        <v>20</v>
      </c>
      <c r="D318" s="7">
        <f>D323+D328+D333+D338</f>
        <v>48000</v>
      </c>
      <c r="E318" s="7">
        <f t="shared" ref="E318:I318" si="296">E323+E328+E333+E338</f>
        <v>48000</v>
      </c>
      <c r="F318" s="7">
        <f t="shared" si="296"/>
        <v>48000</v>
      </c>
      <c r="G318" s="7">
        <f t="shared" si="296"/>
        <v>48000</v>
      </c>
      <c r="H318" s="7">
        <f t="shared" si="296"/>
        <v>48000</v>
      </c>
      <c r="I318" s="7">
        <f t="shared" si="296"/>
        <v>48000</v>
      </c>
      <c r="K318" s="10">
        <f t="shared" si="284"/>
        <v>0</v>
      </c>
    </row>
    <row r="319" spans="1:11" ht="16.7" customHeight="1" x14ac:dyDescent="0.25">
      <c r="A319" s="25" t="s">
        <v>67</v>
      </c>
      <c r="B319" s="24" t="s">
        <v>24</v>
      </c>
      <c r="C319" s="14" t="s">
        <v>21</v>
      </c>
      <c r="D319" s="7"/>
      <c r="E319" s="7"/>
      <c r="F319" s="7"/>
      <c r="G319" s="7"/>
      <c r="H319" s="7"/>
      <c r="I319" s="7"/>
      <c r="K319" s="10">
        <f t="shared" si="284"/>
        <v>0</v>
      </c>
    </row>
    <row r="320" spans="1:11" ht="16.7" customHeight="1" x14ac:dyDescent="0.25">
      <c r="A320" s="25" t="s">
        <v>67</v>
      </c>
      <c r="B320" s="24" t="s">
        <v>24</v>
      </c>
      <c r="C320" s="14" t="s">
        <v>22</v>
      </c>
      <c r="D320" s="7"/>
      <c r="E320" s="7"/>
      <c r="F320" s="7"/>
      <c r="G320" s="7"/>
      <c r="H320" s="7"/>
      <c r="I320" s="7"/>
      <c r="K320" s="10">
        <f t="shared" si="284"/>
        <v>0</v>
      </c>
    </row>
    <row r="321" spans="1:11" ht="16.7" customHeight="1" x14ac:dyDescent="0.25">
      <c r="A321" s="25" t="s">
        <v>68</v>
      </c>
      <c r="B321" s="24" t="s">
        <v>24</v>
      </c>
      <c r="C321" s="8" t="s">
        <v>16</v>
      </c>
      <c r="D321" s="9">
        <f>D322</f>
        <v>23490.2</v>
      </c>
      <c r="E321" s="9">
        <f t="shared" ref="E321:I321" si="297">E322</f>
        <v>9990.2000000000007</v>
      </c>
      <c r="F321" s="9">
        <f t="shared" si="297"/>
        <v>9990.2000000000007</v>
      </c>
      <c r="G321" s="9">
        <f t="shared" si="297"/>
        <v>9990.2000000000007</v>
      </c>
      <c r="H321" s="9">
        <f t="shared" si="297"/>
        <v>9990.2000000000007</v>
      </c>
      <c r="I321" s="9">
        <f t="shared" si="297"/>
        <v>9990.2000000000007</v>
      </c>
      <c r="K321" s="10">
        <f t="shared" si="284"/>
        <v>0</v>
      </c>
    </row>
    <row r="322" spans="1:11" ht="16.7" customHeight="1" x14ac:dyDescent="0.25">
      <c r="A322" s="25" t="s">
        <v>68</v>
      </c>
      <c r="B322" s="24" t="s">
        <v>24</v>
      </c>
      <c r="C322" s="14" t="s">
        <v>19</v>
      </c>
      <c r="D322" s="7">
        <f>[1]Отчет!D252</f>
        <v>23490.2</v>
      </c>
      <c r="E322" s="7">
        <f>[1]Отчет!E252</f>
        <v>9990.2000000000007</v>
      </c>
      <c r="F322" s="7">
        <f>[1]Отчет!F252</f>
        <v>9990.2000000000007</v>
      </c>
      <c r="G322" s="7">
        <f>[1]Отчет!G252</f>
        <v>9990.2000000000007</v>
      </c>
      <c r="H322" s="7">
        <f>[1]Отчет!H252</f>
        <v>9990.2000000000007</v>
      </c>
      <c r="I322" s="7">
        <f>[1]Отчет!I252</f>
        <v>9990.2000000000007</v>
      </c>
      <c r="K322" s="10">
        <f t="shared" si="284"/>
        <v>0</v>
      </c>
    </row>
    <row r="323" spans="1:11" ht="16.7" customHeight="1" x14ac:dyDescent="0.25">
      <c r="A323" s="25" t="s">
        <v>68</v>
      </c>
      <c r="B323" s="24" t="s">
        <v>24</v>
      </c>
      <c r="C323" s="14" t="s">
        <v>20</v>
      </c>
      <c r="D323" s="7"/>
      <c r="E323" s="7"/>
      <c r="F323" s="7"/>
      <c r="G323" s="7"/>
      <c r="H323" s="7"/>
      <c r="I323" s="7"/>
      <c r="K323" s="10">
        <f t="shared" si="284"/>
        <v>0</v>
      </c>
    </row>
    <row r="324" spans="1:11" ht="16.7" customHeight="1" x14ac:dyDescent="0.25">
      <c r="A324" s="25" t="s">
        <v>68</v>
      </c>
      <c r="B324" s="24" t="s">
        <v>24</v>
      </c>
      <c r="C324" s="14" t="s">
        <v>21</v>
      </c>
      <c r="D324" s="7"/>
      <c r="E324" s="7"/>
      <c r="F324" s="7"/>
      <c r="G324" s="7"/>
      <c r="H324" s="7"/>
      <c r="I324" s="7"/>
      <c r="K324" s="10">
        <f t="shared" si="284"/>
        <v>0</v>
      </c>
    </row>
    <row r="325" spans="1:11" ht="16.7" customHeight="1" x14ac:dyDescent="0.25">
      <c r="A325" s="25" t="s">
        <v>68</v>
      </c>
      <c r="B325" s="24" t="s">
        <v>24</v>
      </c>
      <c r="C325" s="14" t="s">
        <v>22</v>
      </c>
      <c r="D325" s="7"/>
      <c r="E325" s="7"/>
      <c r="F325" s="7"/>
      <c r="G325" s="7"/>
      <c r="H325" s="7"/>
      <c r="I325" s="7"/>
      <c r="K325" s="10">
        <f t="shared" si="284"/>
        <v>0</v>
      </c>
    </row>
    <row r="326" spans="1:11" ht="23.45" hidden="1" customHeight="1" outlineLevel="1" x14ac:dyDescent="0.25">
      <c r="A326" s="23" t="s">
        <v>69</v>
      </c>
      <c r="B326" s="24" t="s">
        <v>24</v>
      </c>
      <c r="C326" s="8" t="s">
        <v>16</v>
      </c>
      <c r="D326" s="9"/>
      <c r="E326" s="9"/>
      <c r="F326" s="9"/>
      <c r="G326" s="9"/>
      <c r="H326" s="9"/>
      <c r="I326" s="9"/>
      <c r="K326" s="10">
        <f t="shared" si="284"/>
        <v>0</v>
      </c>
    </row>
    <row r="327" spans="1:11" ht="23.45" hidden="1" customHeight="1" outlineLevel="1" x14ac:dyDescent="0.25">
      <c r="A327" s="23" t="s">
        <v>69</v>
      </c>
      <c r="B327" s="24" t="s">
        <v>24</v>
      </c>
      <c r="C327" s="14" t="s">
        <v>19</v>
      </c>
      <c r="D327" s="7"/>
      <c r="E327" s="7"/>
      <c r="F327" s="7"/>
      <c r="G327" s="7"/>
      <c r="H327" s="7"/>
      <c r="I327" s="7"/>
      <c r="K327" s="10">
        <f t="shared" si="284"/>
        <v>0</v>
      </c>
    </row>
    <row r="328" spans="1:11" ht="23.45" hidden="1" customHeight="1" outlineLevel="1" x14ac:dyDescent="0.25">
      <c r="A328" s="23" t="s">
        <v>69</v>
      </c>
      <c r="B328" s="24" t="s">
        <v>24</v>
      </c>
      <c r="C328" s="14" t="s">
        <v>20</v>
      </c>
      <c r="D328" s="7"/>
      <c r="E328" s="7"/>
      <c r="F328" s="7"/>
      <c r="G328" s="7"/>
      <c r="H328" s="7"/>
      <c r="I328" s="7"/>
      <c r="K328" s="10">
        <f t="shared" si="284"/>
        <v>0</v>
      </c>
    </row>
    <row r="329" spans="1:11" ht="23.45" hidden="1" customHeight="1" outlineLevel="1" x14ac:dyDescent="0.25">
      <c r="A329" s="23" t="s">
        <v>69</v>
      </c>
      <c r="B329" s="24" t="s">
        <v>24</v>
      </c>
      <c r="C329" s="14" t="s">
        <v>21</v>
      </c>
      <c r="D329" s="7"/>
      <c r="E329" s="7"/>
      <c r="F329" s="7"/>
      <c r="G329" s="7"/>
      <c r="H329" s="7"/>
      <c r="I329" s="7"/>
      <c r="K329" s="10">
        <f t="shared" si="284"/>
        <v>0</v>
      </c>
    </row>
    <row r="330" spans="1:11" ht="23.45" hidden="1" customHeight="1" outlineLevel="1" x14ac:dyDescent="0.25">
      <c r="A330" s="23" t="s">
        <v>69</v>
      </c>
      <c r="B330" s="24" t="s">
        <v>24</v>
      </c>
      <c r="C330" s="14" t="s">
        <v>22</v>
      </c>
      <c r="D330" s="7"/>
      <c r="E330" s="7"/>
      <c r="F330" s="7"/>
      <c r="G330" s="7"/>
      <c r="H330" s="7"/>
      <c r="I330" s="7"/>
      <c r="K330" s="10">
        <f t="shared" si="284"/>
        <v>0</v>
      </c>
    </row>
    <row r="331" spans="1:11" ht="26.85" customHeight="1" collapsed="1" x14ac:dyDescent="0.25">
      <c r="A331" s="23" t="s">
        <v>70</v>
      </c>
      <c r="B331" s="24" t="s">
        <v>24</v>
      </c>
      <c r="C331" s="8" t="s">
        <v>16</v>
      </c>
      <c r="D331" s="9">
        <f>SUM(D332:D333)</f>
        <v>89000</v>
      </c>
      <c r="E331" s="9">
        <f t="shared" ref="E331:I331" si="298">SUM(E332:E333)</f>
        <v>89000</v>
      </c>
      <c r="F331" s="9">
        <f t="shared" si="298"/>
        <v>89000</v>
      </c>
      <c r="G331" s="9">
        <f t="shared" si="298"/>
        <v>89000</v>
      </c>
      <c r="H331" s="9">
        <f t="shared" si="298"/>
        <v>89000</v>
      </c>
      <c r="I331" s="9">
        <f t="shared" si="298"/>
        <v>89000</v>
      </c>
      <c r="K331" s="10">
        <f t="shared" si="284"/>
        <v>0</v>
      </c>
    </row>
    <row r="332" spans="1:11" ht="26.85" customHeight="1" x14ac:dyDescent="0.25">
      <c r="A332" s="23" t="s">
        <v>70</v>
      </c>
      <c r="B332" s="24" t="s">
        <v>24</v>
      </c>
      <c r="C332" s="14" t="s">
        <v>19</v>
      </c>
      <c r="D332" s="7">
        <f>[2]Отчет!D260</f>
        <v>41000</v>
      </c>
      <c r="E332" s="7">
        <f>[2]Отчет!E260</f>
        <v>41000</v>
      </c>
      <c r="F332" s="7">
        <f>[2]Отчет!F260</f>
        <v>41000</v>
      </c>
      <c r="G332" s="7">
        <f>[2]Отчет!G260</f>
        <v>41000</v>
      </c>
      <c r="H332" s="7">
        <f>[2]Отчет!H260</f>
        <v>41000</v>
      </c>
      <c r="I332" s="7">
        <f>[2]Отчет!I260</f>
        <v>41000</v>
      </c>
      <c r="K332" s="10">
        <f t="shared" si="284"/>
        <v>0</v>
      </c>
    </row>
    <row r="333" spans="1:11" ht="26.85" customHeight="1" x14ac:dyDescent="0.25">
      <c r="A333" s="23" t="s">
        <v>70</v>
      </c>
      <c r="B333" s="24" t="s">
        <v>24</v>
      </c>
      <c r="C333" s="14" t="s">
        <v>20</v>
      </c>
      <c r="D333" s="7">
        <f>[1]Отчет!D261</f>
        <v>48000</v>
      </c>
      <c r="E333" s="7">
        <f>[1]Отчет!E261</f>
        <v>48000</v>
      </c>
      <c r="F333" s="7">
        <f>[1]Отчет!F261</f>
        <v>48000</v>
      </c>
      <c r="G333" s="7">
        <f>F333</f>
        <v>48000</v>
      </c>
      <c r="H333" s="7">
        <f t="shared" ref="H333:I333" si="299">G333</f>
        <v>48000</v>
      </c>
      <c r="I333" s="7">
        <f t="shared" si="299"/>
        <v>48000</v>
      </c>
      <c r="K333" s="10">
        <f t="shared" ref="K333:K396" si="300">F333-G333</f>
        <v>0</v>
      </c>
    </row>
    <row r="334" spans="1:11" ht="26.85" customHeight="1" x14ac:dyDescent="0.25">
      <c r="A334" s="23" t="s">
        <v>70</v>
      </c>
      <c r="B334" s="24" t="s">
        <v>24</v>
      </c>
      <c r="C334" s="14" t="s">
        <v>21</v>
      </c>
      <c r="D334" s="7"/>
      <c r="E334" s="7"/>
      <c r="F334" s="7"/>
      <c r="G334" s="7"/>
      <c r="H334" s="7"/>
      <c r="I334" s="7"/>
      <c r="K334" s="10">
        <f t="shared" si="300"/>
        <v>0</v>
      </c>
    </row>
    <row r="335" spans="1:11" ht="26.85" customHeight="1" x14ac:dyDescent="0.25">
      <c r="A335" s="23" t="s">
        <v>70</v>
      </c>
      <c r="B335" s="24" t="s">
        <v>24</v>
      </c>
      <c r="C335" s="14" t="s">
        <v>22</v>
      </c>
      <c r="D335" s="7"/>
      <c r="E335" s="7"/>
      <c r="F335" s="7"/>
      <c r="G335" s="7"/>
      <c r="H335" s="7"/>
      <c r="I335" s="7"/>
      <c r="K335" s="10">
        <f t="shared" si="300"/>
        <v>0</v>
      </c>
    </row>
    <row r="336" spans="1:11" ht="20.100000000000001" customHeight="1" x14ac:dyDescent="0.25">
      <c r="A336" s="25" t="s">
        <v>71</v>
      </c>
      <c r="B336" s="24" t="s">
        <v>24</v>
      </c>
      <c r="C336" s="8" t="s">
        <v>16</v>
      </c>
      <c r="D336" s="9">
        <f>SUM(D337:D340)</f>
        <v>5188</v>
      </c>
      <c r="E336" s="9">
        <f t="shared" ref="E336:I336" si="301">SUM(E337:E340)</f>
        <v>5188</v>
      </c>
      <c r="F336" s="9">
        <f t="shared" si="301"/>
        <v>5188</v>
      </c>
      <c r="G336" s="9">
        <f t="shared" si="301"/>
        <v>5188</v>
      </c>
      <c r="H336" s="9">
        <f t="shared" si="301"/>
        <v>5188</v>
      </c>
      <c r="I336" s="9">
        <f t="shared" si="301"/>
        <v>5188</v>
      </c>
      <c r="K336" s="10">
        <f t="shared" si="300"/>
        <v>0</v>
      </c>
    </row>
    <row r="337" spans="1:11" ht="20.100000000000001" customHeight="1" x14ac:dyDescent="0.25">
      <c r="A337" s="25" t="s">
        <v>71</v>
      </c>
      <c r="B337" s="24" t="s">
        <v>24</v>
      </c>
      <c r="C337" s="14" t="s">
        <v>19</v>
      </c>
      <c r="D337" s="7">
        <f>[1]Отчет!D264</f>
        <v>5188</v>
      </c>
      <c r="E337" s="7">
        <f>[1]Отчет!E264</f>
        <v>5188</v>
      </c>
      <c r="F337" s="7">
        <f>[1]Отчет!F264</f>
        <v>5188</v>
      </c>
      <c r="G337" s="7">
        <f>[1]Отчет!G264</f>
        <v>5188</v>
      </c>
      <c r="H337" s="7">
        <f>[1]Отчет!H264</f>
        <v>5188</v>
      </c>
      <c r="I337" s="7">
        <f>[1]Отчет!I264</f>
        <v>5188</v>
      </c>
      <c r="K337" s="10">
        <f t="shared" si="300"/>
        <v>0</v>
      </c>
    </row>
    <row r="338" spans="1:11" ht="20.100000000000001" customHeight="1" x14ac:dyDescent="0.25">
      <c r="A338" s="25" t="s">
        <v>71</v>
      </c>
      <c r="B338" s="24" t="s">
        <v>24</v>
      </c>
      <c r="C338" s="14" t="s">
        <v>20</v>
      </c>
      <c r="D338" s="7"/>
      <c r="E338" s="7"/>
      <c r="F338" s="7"/>
      <c r="G338" s="7"/>
      <c r="H338" s="7"/>
      <c r="I338" s="7"/>
      <c r="K338" s="10">
        <f t="shared" si="300"/>
        <v>0</v>
      </c>
    </row>
    <row r="339" spans="1:11" ht="20.100000000000001" customHeight="1" x14ac:dyDescent="0.25">
      <c r="A339" s="25" t="s">
        <v>71</v>
      </c>
      <c r="B339" s="24" t="s">
        <v>24</v>
      </c>
      <c r="C339" s="14" t="s">
        <v>21</v>
      </c>
      <c r="D339" s="7"/>
      <c r="E339" s="7"/>
      <c r="F339" s="7"/>
      <c r="G339" s="7"/>
      <c r="H339" s="7"/>
      <c r="I339" s="7"/>
      <c r="K339" s="10">
        <f t="shared" si="300"/>
        <v>0</v>
      </c>
    </row>
    <row r="340" spans="1:11" ht="20.100000000000001" customHeight="1" x14ac:dyDescent="0.25">
      <c r="A340" s="25" t="s">
        <v>71</v>
      </c>
      <c r="B340" s="24" t="s">
        <v>24</v>
      </c>
      <c r="C340" s="14" t="s">
        <v>22</v>
      </c>
      <c r="D340" s="7"/>
      <c r="E340" s="7"/>
      <c r="F340" s="7"/>
      <c r="G340" s="7"/>
      <c r="H340" s="7"/>
      <c r="I340" s="7"/>
      <c r="K340" s="10">
        <f t="shared" si="300"/>
        <v>0</v>
      </c>
    </row>
    <row r="341" spans="1:11" ht="16.7" customHeight="1" x14ac:dyDescent="0.25">
      <c r="A341" s="27" t="s">
        <v>79</v>
      </c>
      <c r="B341" s="26" t="s">
        <v>18</v>
      </c>
      <c r="C341" s="15" t="s">
        <v>16</v>
      </c>
      <c r="D341" s="6">
        <f>D342</f>
        <v>49255.1</v>
      </c>
      <c r="E341" s="6">
        <f t="shared" ref="E341:I341" si="302">E342</f>
        <v>44929.399999999994</v>
      </c>
      <c r="F341" s="6">
        <f t="shared" si="302"/>
        <v>44929.399999999994</v>
      </c>
      <c r="G341" s="6">
        <f t="shared" si="302"/>
        <v>44929.399999999994</v>
      </c>
      <c r="H341" s="6">
        <f t="shared" si="302"/>
        <v>44929.399999999994</v>
      </c>
      <c r="I341" s="6">
        <f t="shared" si="302"/>
        <v>44929.399999999994</v>
      </c>
      <c r="K341" s="10">
        <f t="shared" si="300"/>
        <v>0</v>
      </c>
    </row>
    <row r="342" spans="1:11" ht="16.7" customHeight="1" x14ac:dyDescent="0.25">
      <c r="A342" s="25" t="s">
        <v>79</v>
      </c>
      <c r="B342" s="24" t="s">
        <v>18</v>
      </c>
      <c r="C342" s="14" t="s">
        <v>19</v>
      </c>
      <c r="D342" s="7">
        <f>D347</f>
        <v>49255.1</v>
      </c>
      <c r="E342" s="7">
        <f t="shared" ref="E342:I342" si="303">E347</f>
        <v>44929.399999999994</v>
      </c>
      <c r="F342" s="7">
        <f t="shared" si="303"/>
        <v>44929.399999999994</v>
      </c>
      <c r="G342" s="7">
        <f t="shared" si="303"/>
        <v>44929.399999999994</v>
      </c>
      <c r="H342" s="7">
        <f t="shared" si="303"/>
        <v>44929.399999999994</v>
      </c>
      <c r="I342" s="7">
        <f t="shared" si="303"/>
        <v>44929.399999999994</v>
      </c>
      <c r="K342" s="10">
        <f t="shared" si="300"/>
        <v>0</v>
      </c>
    </row>
    <row r="343" spans="1:11" ht="16.7" customHeight="1" x14ac:dyDescent="0.25">
      <c r="A343" s="25" t="s">
        <v>79</v>
      </c>
      <c r="B343" s="24" t="s">
        <v>18</v>
      </c>
      <c r="C343" s="14" t="s">
        <v>20</v>
      </c>
      <c r="D343" s="7"/>
      <c r="E343" s="7"/>
      <c r="F343" s="7"/>
      <c r="G343" s="7"/>
      <c r="H343" s="7"/>
      <c r="I343" s="7"/>
      <c r="K343" s="10">
        <f t="shared" si="300"/>
        <v>0</v>
      </c>
    </row>
    <row r="344" spans="1:11" ht="16.7" customHeight="1" x14ac:dyDescent="0.25">
      <c r="A344" s="25" t="s">
        <v>79</v>
      </c>
      <c r="B344" s="24" t="s">
        <v>18</v>
      </c>
      <c r="C344" s="14" t="s">
        <v>21</v>
      </c>
      <c r="D344" s="7"/>
      <c r="E344" s="7"/>
      <c r="F344" s="7"/>
      <c r="G344" s="7"/>
      <c r="H344" s="7"/>
      <c r="I344" s="7"/>
      <c r="K344" s="10">
        <f t="shared" si="300"/>
        <v>0</v>
      </c>
    </row>
    <row r="345" spans="1:11" ht="16.7" customHeight="1" x14ac:dyDescent="0.25">
      <c r="A345" s="25" t="s">
        <v>79</v>
      </c>
      <c r="B345" s="24" t="s">
        <v>18</v>
      </c>
      <c r="C345" s="14" t="s">
        <v>22</v>
      </c>
      <c r="D345" s="7"/>
      <c r="E345" s="7"/>
      <c r="F345" s="7"/>
      <c r="G345" s="7"/>
      <c r="H345" s="7"/>
      <c r="I345" s="7"/>
      <c r="K345" s="10">
        <f t="shared" si="300"/>
        <v>0</v>
      </c>
    </row>
    <row r="346" spans="1:11" ht="16.7" customHeight="1" x14ac:dyDescent="0.25">
      <c r="A346" s="25" t="s">
        <v>79</v>
      </c>
      <c r="B346" s="24" t="s">
        <v>24</v>
      </c>
      <c r="C346" s="8" t="s">
        <v>16</v>
      </c>
      <c r="D346" s="9">
        <f>D347</f>
        <v>49255.1</v>
      </c>
      <c r="E346" s="9">
        <f t="shared" ref="E346:I346" si="304">E347</f>
        <v>44929.399999999994</v>
      </c>
      <c r="F346" s="9">
        <f t="shared" si="304"/>
        <v>44929.399999999994</v>
      </c>
      <c r="G346" s="9">
        <f t="shared" si="304"/>
        <v>44929.399999999994</v>
      </c>
      <c r="H346" s="9">
        <f t="shared" si="304"/>
        <v>44929.399999999994</v>
      </c>
      <c r="I346" s="9">
        <f t="shared" si="304"/>
        <v>44929.399999999994</v>
      </c>
      <c r="K346" s="10">
        <f t="shared" si="300"/>
        <v>0</v>
      </c>
    </row>
    <row r="347" spans="1:11" ht="16.7" customHeight="1" x14ac:dyDescent="0.25">
      <c r="A347" s="25" t="s">
        <v>79</v>
      </c>
      <c r="B347" s="24" t="s">
        <v>24</v>
      </c>
      <c r="C347" s="14" t="s">
        <v>19</v>
      </c>
      <c r="D347" s="7">
        <f>D352</f>
        <v>49255.1</v>
      </c>
      <c r="E347" s="7">
        <f t="shared" ref="E347:I347" si="305">E352</f>
        <v>44929.399999999994</v>
      </c>
      <c r="F347" s="7">
        <f t="shared" si="305"/>
        <v>44929.399999999994</v>
      </c>
      <c r="G347" s="7">
        <f t="shared" si="305"/>
        <v>44929.399999999994</v>
      </c>
      <c r="H347" s="7">
        <f t="shared" si="305"/>
        <v>44929.399999999994</v>
      </c>
      <c r="I347" s="7">
        <f t="shared" si="305"/>
        <v>44929.399999999994</v>
      </c>
      <c r="K347" s="10">
        <f t="shared" si="300"/>
        <v>0</v>
      </c>
    </row>
    <row r="348" spans="1:11" ht="16.7" customHeight="1" x14ac:dyDescent="0.25">
      <c r="A348" s="25" t="s">
        <v>79</v>
      </c>
      <c r="B348" s="24" t="s">
        <v>24</v>
      </c>
      <c r="C348" s="14" t="s">
        <v>20</v>
      </c>
      <c r="D348" s="7"/>
      <c r="E348" s="7"/>
      <c r="F348" s="7"/>
      <c r="G348" s="7"/>
      <c r="H348" s="7"/>
      <c r="I348" s="7"/>
      <c r="K348" s="10">
        <f t="shared" si="300"/>
        <v>0</v>
      </c>
    </row>
    <row r="349" spans="1:11" ht="16.7" customHeight="1" x14ac:dyDescent="0.25">
      <c r="A349" s="25" t="s">
        <v>79</v>
      </c>
      <c r="B349" s="24" t="s">
        <v>24</v>
      </c>
      <c r="C349" s="14" t="s">
        <v>21</v>
      </c>
      <c r="D349" s="7"/>
      <c r="E349" s="7"/>
      <c r="F349" s="7"/>
      <c r="G349" s="7"/>
      <c r="H349" s="7"/>
      <c r="I349" s="7"/>
      <c r="K349" s="10">
        <f t="shared" si="300"/>
        <v>0</v>
      </c>
    </row>
    <row r="350" spans="1:11" ht="16.7" customHeight="1" x14ac:dyDescent="0.25">
      <c r="A350" s="25" t="s">
        <v>79</v>
      </c>
      <c r="B350" s="24" t="s">
        <v>24</v>
      </c>
      <c r="C350" s="14" t="s">
        <v>22</v>
      </c>
      <c r="D350" s="7"/>
      <c r="E350" s="7"/>
      <c r="F350" s="7"/>
      <c r="G350" s="7"/>
      <c r="H350" s="7"/>
      <c r="I350" s="7"/>
      <c r="K350" s="10">
        <f t="shared" si="300"/>
        <v>0</v>
      </c>
    </row>
    <row r="351" spans="1:11" ht="16.7" customHeight="1" x14ac:dyDescent="0.25">
      <c r="A351" s="25" t="s">
        <v>80</v>
      </c>
      <c r="B351" s="24" t="s">
        <v>24</v>
      </c>
      <c r="C351" s="8" t="s">
        <v>16</v>
      </c>
      <c r="D351" s="9">
        <f>D352</f>
        <v>49255.1</v>
      </c>
      <c r="E351" s="9">
        <f t="shared" ref="E351:I351" si="306">E352</f>
        <v>44929.399999999994</v>
      </c>
      <c r="F351" s="9">
        <f t="shared" si="306"/>
        <v>44929.399999999994</v>
      </c>
      <c r="G351" s="9">
        <f t="shared" si="306"/>
        <v>44929.399999999994</v>
      </c>
      <c r="H351" s="9">
        <f t="shared" si="306"/>
        <v>44929.399999999994</v>
      </c>
      <c r="I351" s="9">
        <f t="shared" si="306"/>
        <v>44929.399999999994</v>
      </c>
      <c r="K351" s="10">
        <f t="shared" si="300"/>
        <v>0</v>
      </c>
    </row>
    <row r="352" spans="1:11" ht="16.7" customHeight="1" x14ac:dyDescent="0.25">
      <c r="A352" s="25" t="s">
        <v>80</v>
      </c>
      <c r="B352" s="24" t="s">
        <v>24</v>
      </c>
      <c r="C352" s="14" t="s">
        <v>19</v>
      </c>
      <c r="D352" s="7">
        <f t="shared" ref="D352:I352" si="307">D362+D367+D357</f>
        <v>49255.1</v>
      </c>
      <c r="E352" s="7">
        <f t="shared" si="307"/>
        <v>44929.399999999994</v>
      </c>
      <c r="F352" s="7">
        <f t="shared" si="307"/>
        <v>44929.399999999994</v>
      </c>
      <c r="G352" s="7">
        <f t="shared" si="307"/>
        <v>44929.399999999994</v>
      </c>
      <c r="H352" s="7">
        <f t="shared" si="307"/>
        <v>44929.399999999994</v>
      </c>
      <c r="I352" s="7">
        <f t="shared" si="307"/>
        <v>44929.399999999994</v>
      </c>
      <c r="K352" s="10">
        <f t="shared" si="300"/>
        <v>0</v>
      </c>
    </row>
    <row r="353" spans="1:11" ht="16.7" customHeight="1" x14ac:dyDescent="0.25">
      <c r="A353" s="25" t="s">
        <v>80</v>
      </c>
      <c r="B353" s="24" t="s">
        <v>24</v>
      </c>
      <c r="C353" s="14" t="s">
        <v>20</v>
      </c>
      <c r="D353" s="7"/>
      <c r="E353" s="7"/>
      <c r="F353" s="7"/>
      <c r="G353" s="7"/>
      <c r="H353" s="7"/>
      <c r="I353" s="7"/>
      <c r="K353" s="10">
        <f t="shared" si="300"/>
        <v>0</v>
      </c>
    </row>
    <row r="354" spans="1:11" ht="16.7" customHeight="1" x14ac:dyDescent="0.25">
      <c r="A354" s="25" t="s">
        <v>80</v>
      </c>
      <c r="B354" s="24" t="s">
        <v>24</v>
      </c>
      <c r="C354" s="14" t="s">
        <v>21</v>
      </c>
      <c r="D354" s="7"/>
      <c r="E354" s="7"/>
      <c r="F354" s="7"/>
      <c r="G354" s="7"/>
      <c r="H354" s="7"/>
      <c r="I354" s="7"/>
      <c r="K354" s="10">
        <f t="shared" si="300"/>
        <v>0</v>
      </c>
    </row>
    <row r="355" spans="1:11" ht="16.7" customHeight="1" x14ac:dyDescent="0.25">
      <c r="A355" s="25" t="s">
        <v>80</v>
      </c>
      <c r="B355" s="24" t="s">
        <v>24</v>
      </c>
      <c r="C355" s="14" t="s">
        <v>22</v>
      </c>
      <c r="D355" s="7"/>
      <c r="E355" s="7"/>
      <c r="F355" s="7"/>
      <c r="G355" s="7"/>
      <c r="H355" s="7"/>
      <c r="I355" s="7"/>
      <c r="K355" s="10">
        <f t="shared" si="300"/>
        <v>0</v>
      </c>
    </row>
    <row r="356" spans="1:11" ht="26.85" customHeight="1" collapsed="1" x14ac:dyDescent="0.25">
      <c r="A356" s="25" t="s">
        <v>115</v>
      </c>
      <c r="B356" s="24" t="s">
        <v>24</v>
      </c>
      <c r="C356" s="8" t="s">
        <v>16</v>
      </c>
      <c r="D356" s="9">
        <f>D357</f>
        <v>32138.5</v>
      </c>
      <c r="E356" s="9">
        <f t="shared" ref="E356" si="308">E357</f>
        <v>27812.799999999999</v>
      </c>
      <c r="F356" s="9">
        <f t="shared" ref="F356" si="309">F357</f>
        <v>27812.799999999999</v>
      </c>
      <c r="G356" s="9">
        <f t="shared" ref="G356" si="310">G357</f>
        <v>27812.799999999999</v>
      </c>
      <c r="H356" s="9">
        <f t="shared" ref="H356" si="311">H357</f>
        <v>27812.799999999999</v>
      </c>
      <c r="I356" s="9">
        <f t="shared" ref="I356" si="312">I357</f>
        <v>27812.799999999999</v>
      </c>
      <c r="K356" s="10">
        <f>F356-G356</f>
        <v>0</v>
      </c>
    </row>
    <row r="357" spans="1:11" ht="26.85" customHeight="1" x14ac:dyDescent="0.25">
      <c r="A357" s="25"/>
      <c r="B357" s="24" t="s">
        <v>24</v>
      </c>
      <c r="C357" s="14" t="s">
        <v>19</v>
      </c>
      <c r="D357" s="7">
        <f>[1]Отчет!D280</f>
        <v>32138.5</v>
      </c>
      <c r="E357" s="7">
        <f>[1]Отчет!E280</f>
        <v>27812.799999999999</v>
      </c>
      <c r="F357" s="7">
        <f>[1]Отчет!F280</f>
        <v>27812.799999999999</v>
      </c>
      <c r="G357" s="7">
        <f>[1]Отчет!G280</f>
        <v>27812.799999999999</v>
      </c>
      <c r="H357" s="7">
        <f>[1]Отчет!H280</f>
        <v>27812.799999999999</v>
      </c>
      <c r="I357" s="7">
        <f>[1]Отчет!I280</f>
        <v>27812.799999999999</v>
      </c>
      <c r="K357" s="10">
        <f>F357-G357</f>
        <v>0</v>
      </c>
    </row>
    <row r="358" spans="1:11" ht="26.85" customHeight="1" x14ac:dyDescent="0.25">
      <c r="A358" s="25"/>
      <c r="B358" s="24" t="s">
        <v>24</v>
      </c>
      <c r="C358" s="14" t="s">
        <v>20</v>
      </c>
      <c r="D358" s="7"/>
      <c r="E358" s="7"/>
      <c r="F358" s="7"/>
      <c r="G358" s="7"/>
      <c r="H358" s="7"/>
      <c r="I358" s="7"/>
      <c r="K358" s="10">
        <f>F358-G358</f>
        <v>0</v>
      </c>
    </row>
    <row r="359" spans="1:11" ht="26.85" customHeight="1" x14ac:dyDescent="0.25">
      <c r="A359" s="25"/>
      <c r="B359" s="24" t="s">
        <v>24</v>
      </c>
      <c r="C359" s="14" t="s">
        <v>21</v>
      </c>
      <c r="D359" s="7"/>
      <c r="E359" s="7"/>
      <c r="F359" s="7"/>
      <c r="G359" s="7"/>
      <c r="H359" s="7"/>
      <c r="I359" s="7"/>
      <c r="K359" s="10">
        <f>F359-G359</f>
        <v>0</v>
      </c>
    </row>
    <row r="360" spans="1:11" ht="26.85" customHeight="1" x14ac:dyDescent="0.25">
      <c r="A360" s="25"/>
      <c r="B360" s="24" t="s">
        <v>24</v>
      </c>
      <c r="C360" s="14" t="s">
        <v>22</v>
      </c>
      <c r="D360" s="7"/>
      <c r="E360" s="7"/>
      <c r="F360" s="7"/>
      <c r="G360" s="7"/>
      <c r="H360" s="7"/>
      <c r="I360" s="7"/>
      <c r="K360" s="10">
        <f>F360-G360</f>
        <v>0</v>
      </c>
    </row>
    <row r="361" spans="1:11" ht="16.7" customHeight="1" x14ac:dyDescent="0.25">
      <c r="A361" s="25" t="s">
        <v>81</v>
      </c>
      <c r="B361" s="24" t="s">
        <v>24</v>
      </c>
      <c r="C361" s="8" t="s">
        <v>16</v>
      </c>
      <c r="D361" s="9">
        <f>D362</f>
        <v>17116.599999999999</v>
      </c>
      <c r="E361" s="9">
        <f t="shared" ref="E361:I361" si="313">E362</f>
        <v>17116.599999999999</v>
      </c>
      <c r="F361" s="9">
        <f t="shared" si="313"/>
        <v>17116.599999999999</v>
      </c>
      <c r="G361" s="9">
        <f t="shared" si="313"/>
        <v>17116.599999999999</v>
      </c>
      <c r="H361" s="9">
        <f t="shared" si="313"/>
        <v>17116.599999999999</v>
      </c>
      <c r="I361" s="9">
        <f t="shared" si="313"/>
        <v>17116.599999999999</v>
      </c>
      <c r="K361" s="10">
        <f t="shared" si="300"/>
        <v>0</v>
      </c>
    </row>
    <row r="362" spans="1:11" ht="16.7" customHeight="1" x14ac:dyDescent="0.25">
      <c r="A362" s="25" t="s">
        <v>81</v>
      </c>
      <c r="B362" s="24" t="s">
        <v>24</v>
      </c>
      <c r="C362" s="14" t="s">
        <v>19</v>
      </c>
      <c r="D362" s="7">
        <f>[1]Отчет!D284</f>
        <v>17116.599999999999</v>
      </c>
      <c r="E362" s="7">
        <f>[1]Отчет!E284</f>
        <v>17116.599999999999</v>
      </c>
      <c r="F362" s="7">
        <f>[1]Отчет!F284</f>
        <v>17116.599999999999</v>
      </c>
      <c r="G362" s="7">
        <f>[1]Отчет!G284</f>
        <v>17116.599999999999</v>
      </c>
      <c r="H362" s="7">
        <f>[1]Отчет!H284</f>
        <v>17116.599999999999</v>
      </c>
      <c r="I362" s="7">
        <f>[1]Отчет!I284</f>
        <v>17116.599999999999</v>
      </c>
      <c r="K362" s="10">
        <f t="shared" si="300"/>
        <v>0</v>
      </c>
    </row>
    <row r="363" spans="1:11" ht="16.7" customHeight="1" x14ac:dyDescent="0.25">
      <c r="A363" s="25" t="s">
        <v>81</v>
      </c>
      <c r="B363" s="24" t="s">
        <v>24</v>
      </c>
      <c r="C363" s="14" t="s">
        <v>20</v>
      </c>
      <c r="D363" s="7"/>
      <c r="E363" s="7"/>
      <c r="F363" s="7"/>
      <c r="G363" s="7"/>
      <c r="H363" s="7"/>
      <c r="I363" s="7"/>
      <c r="K363" s="10">
        <f t="shared" si="300"/>
        <v>0</v>
      </c>
    </row>
    <row r="364" spans="1:11" ht="16.7" customHeight="1" x14ac:dyDescent="0.25">
      <c r="A364" s="25" t="s">
        <v>81</v>
      </c>
      <c r="B364" s="24" t="s">
        <v>24</v>
      </c>
      <c r="C364" s="14" t="s">
        <v>21</v>
      </c>
      <c r="D364" s="7"/>
      <c r="E364" s="7"/>
      <c r="F364" s="7"/>
      <c r="G364" s="7"/>
      <c r="H364" s="7"/>
      <c r="I364" s="7"/>
      <c r="K364" s="10">
        <f t="shared" si="300"/>
        <v>0</v>
      </c>
    </row>
    <row r="365" spans="1:11" ht="16.7" customHeight="1" x14ac:dyDescent="0.25">
      <c r="A365" s="25" t="s">
        <v>81</v>
      </c>
      <c r="B365" s="24" t="s">
        <v>24</v>
      </c>
      <c r="C365" s="14" t="s">
        <v>22</v>
      </c>
      <c r="D365" s="7"/>
      <c r="E365" s="7"/>
      <c r="F365" s="7"/>
      <c r="G365" s="7"/>
      <c r="H365" s="7"/>
      <c r="I365" s="7"/>
      <c r="K365" s="10">
        <f t="shared" si="300"/>
        <v>0</v>
      </c>
    </row>
    <row r="366" spans="1:11" ht="26.85" hidden="1" customHeight="1" outlineLevel="1" x14ac:dyDescent="0.25">
      <c r="A366" s="25" t="s">
        <v>82</v>
      </c>
      <c r="B366" s="24" t="s">
        <v>24</v>
      </c>
      <c r="C366" s="8" t="s">
        <v>16</v>
      </c>
      <c r="D366" s="9">
        <f>D367</f>
        <v>0</v>
      </c>
      <c r="E366" s="9">
        <f t="shared" ref="E366:I366" si="314">E367</f>
        <v>0</v>
      </c>
      <c r="F366" s="9">
        <f t="shared" si="314"/>
        <v>0</v>
      </c>
      <c r="G366" s="9">
        <f t="shared" si="314"/>
        <v>0</v>
      </c>
      <c r="H366" s="9">
        <f t="shared" si="314"/>
        <v>0</v>
      </c>
      <c r="I366" s="9">
        <f t="shared" si="314"/>
        <v>0</v>
      </c>
      <c r="K366" s="10">
        <f t="shared" si="300"/>
        <v>0</v>
      </c>
    </row>
    <row r="367" spans="1:11" ht="26.85" hidden="1" customHeight="1" outlineLevel="1" x14ac:dyDescent="0.25">
      <c r="A367" s="25" t="s">
        <v>82</v>
      </c>
      <c r="B367" s="24" t="s">
        <v>24</v>
      </c>
      <c r="C367" s="14" t="s">
        <v>19</v>
      </c>
      <c r="D367" s="7"/>
      <c r="E367" s="7"/>
      <c r="F367" s="7"/>
      <c r="G367" s="7"/>
      <c r="H367" s="7"/>
      <c r="I367" s="7"/>
      <c r="K367" s="10">
        <f t="shared" si="300"/>
        <v>0</v>
      </c>
    </row>
    <row r="368" spans="1:11" ht="26.85" hidden="1" customHeight="1" outlineLevel="1" x14ac:dyDescent="0.25">
      <c r="A368" s="25" t="s">
        <v>82</v>
      </c>
      <c r="B368" s="24" t="s">
        <v>24</v>
      </c>
      <c r="C368" s="14" t="s">
        <v>20</v>
      </c>
      <c r="D368" s="7"/>
      <c r="E368" s="7"/>
      <c r="F368" s="7"/>
      <c r="G368" s="7"/>
      <c r="H368" s="7"/>
      <c r="I368" s="7"/>
      <c r="K368" s="10">
        <f t="shared" si="300"/>
        <v>0</v>
      </c>
    </row>
    <row r="369" spans="1:11" ht="26.85" hidden="1" customHeight="1" outlineLevel="1" x14ac:dyDescent="0.25">
      <c r="A369" s="25" t="s">
        <v>82</v>
      </c>
      <c r="B369" s="24" t="s">
        <v>24</v>
      </c>
      <c r="C369" s="14" t="s">
        <v>21</v>
      </c>
      <c r="D369" s="7"/>
      <c r="E369" s="7"/>
      <c r="F369" s="7"/>
      <c r="G369" s="7"/>
      <c r="H369" s="7"/>
      <c r="I369" s="7"/>
      <c r="K369" s="10">
        <f t="shared" si="300"/>
        <v>0</v>
      </c>
    </row>
    <row r="370" spans="1:11" ht="26.85" hidden="1" customHeight="1" outlineLevel="1" x14ac:dyDescent="0.25">
      <c r="A370" s="25" t="s">
        <v>82</v>
      </c>
      <c r="B370" s="24" t="s">
        <v>24</v>
      </c>
      <c r="C370" s="14" t="s">
        <v>22</v>
      </c>
      <c r="D370" s="7"/>
      <c r="E370" s="7"/>
      <c r="F370" s="7"/>
      <c r="G370" s="7"/>
      <c r="H370" s="7"/>
      <c r="I370" s="7"/>
      <c r="K370" s="10">
        <f t="shared" si="300"/>
        <v>0</v>
      </c>
    </row>
    <row r="371" spans="1:11" ht="16.7" customHeight="1" collapsed="1" x14ac:dyDescent="0.25">
      <c r="A371" s="27" t="s">
        <v>83</v>
      </c>
      <c r="B371" s="26" t="s">
        <v>18</v>
      </c>
      <c r="C371" s="15" t="s">
        <v>16</v>
      </c>
      <c r="D371" s="6">
        <f>SUM(D372:D375)</f>
        <v>2340056.5999999996</v>
      </c>
      <c r="E371" s="6">
        <f t="shared" ref="E371:I371" si="315">SUM(E372:E375)</f>
        <v>1939632</v>
      </c>
      <c r="F371" s="6">
        <f t="shared" si="315"/>
        <v>1667772.3</v>
      </c>
      <c r="G371" s="6">
        <f t="shared" si="315"/>
        <v>1667772.3</v>
      </c>
      <c r="H371" s="6">
        <f t="shared" si="315"/>
        <v>1667772.3</v>
      </c>
      <c r="I371" s="6">
        <f t="shared" si="315"/>
        <v>1667772.3</v>
      </c>
      <c r="K371" s="10">
        <f t="shared" si="300"/>
        <v>0</v>
      </c>
    </row>
    <row r="372" spans="1:11" ht="16.7" customHeight="1" x14ac:dyDescent="0.25">
      <c r="A372" s="25" t="s">
        <v>83</v>
      </c>
      <c r="B372" s="24" t="s">
        <v>18</v>
      </c>
      <c r="C372" s="14" t="s">
        <v>19</v>
      </c>
      <c r="D372" s="7">
        <f>D377+D382</f>
        <v>2336345.7999999998</v>
      </c>
      <c r="E372" s="7">
        <f t="shared" ref="E372:I373" si="316">E377+E382</f>
        <v>1935881.6</v>
      </c>
      <c r="F372" s="7">
        <f t="shared" si="316"/>
        <v>1663972.3</v>
      </c>
      <c r="G372" s="7">
        <f t="shared" si="316"/>
        <v>1663972.3</v>
      </c>
      <c r="H372" s="7">
        <f t="shared" si="316"/>
        <v>1663972.3</v>
      </c>
      <c r="I372" s="7">
        <f t="shared" si="316"/>
        <v>1663972.3</v>
      </c>
      <c r="K372" s="10">
        <f t="shared" si="300"/>
        <v>0</v>
      </c>
    </row>
    <row r="373" spans="1:11" ht="16.7" customHeight="1" x14ac:dyDescent="0.25">
      <c r="A373" s="25" t="s">
        <v>83</v>
      </c>
      <c r="B373" s="24" t="s">
        <v>18</v>
      </c>
      <c r="C373" s="14" t="s">
        <v>20</v>
      </c>
      <c r="D373" s="7">
        <f>D378+D383</f>
        <v>3710.8</v>
      </c>
      <c r="E373" s="7">
        <f t="shared" si="316"/>
        <v>3750.4</v>
      </c>
      <c r="F373" s="7">
        <f t="shared" si="316"/>
        <v>3800</v>
      </c>
      <c r="G373" s="7">
        <f t="shared" si="316"/>
        <v>3800</v>
      </c>
      <c r="H373" s="7">
        <f t="shared" si="316"/>
        <v>3800</v>
      </c>
      <c r="I373" s="7">
        <f t="shared" si="316"/>
        <v>3800</v>
      </c>
      <c r="K373" s="10">
        <f t="shared" si="300"/>
        <v>0</v>
      </c>
    </row>
    <row r="374" spans="1:11" ht="16.7" customHeight="1" x14ac:dyDescent="0.25">
      <c r="A374" s="25" t="s">
        <v>83</v>
      </c>
      <c r="B374" s="24" t="s">
        <v>18</v>
      </c>
      <c r="C374" s="14" t="s">
        <v>21</v>
      </c>
      <c r="D374" s="7"/>
      <c r="E374" s="7"/>
      <c r="F374" s="7"/>
      <c r="G374" s="7"/>
      <c r="H374" s="7"/>
      <c r="I374" s="7"/>
      <c r="K374" s="10">
        <f t="shared" si="300"/>
        <v>0</v>
      </c>
    </row>
    <row r="375" spans="1:11" ht="16.7" customHeight="1" x14ac:dyDescent="0.25">
      <c r="A375" s="25" t="s">
        <v>83</v>
      </c>
      <c r="B375" s="24" t="s">
        <v>18</v>
      </c>
      <c r="C375" s="14" t="s">
        <v>22</v>
      </c>
      <c r="D375" s="7"/>
      <c r="E375" s="7"/>
      <c r="F375" s="7"/>
      <c r="G375" s="7"/>
      <c r="H375" s="7"/>
      <c r="I375" s="7"/>
      <c r="K375" s="10">
        <f t="shared" si="300"/>
        <v>0</v>
      </c>
    </row>
    <row r="376" spans="1:11" ht="16.7" customHeight="1" x14ac:dyDescent="0.25">
      <c r="A376" s="25" t="s">
        <v>83</v>
      </c>
      <c r="B376" s="24" t="s">
        <v>24</v>
      </c>
      <c r="C376" s="8" t="s">
        <v>16</v>
      </c>
      <c r="D376" s="9">
        <f>SUM(D377:D380)</f>
        <v>1419596.3</v>
      </c>
      <c r="E376" s="9">
        <f t="shared" ref="E376" si="317">SUM(E377:E380)</f>
        <v>1109864</v>
      </c>
      <c r="F376" s="9">
        <f t="shared" ref="F376" si="318">SUM(F377:F380)</f>
        <v>747772.3</v>
      </c>
      <c r="G376" s="9">
        <f t="shared" ref="G376" si="319">SUM(G377:G380)</f>
        <v>747772.3</v>
      </c>
      <c r="H376" s="9">
        <f t="shared" ref="H376" si="320">SUM(H377:H380)</f>
        <v>747772.3</v>
      </c>
      <c r="I376" s="9">
        <f t="shared" ref="I376" si="321">SUM(I377:I380)</f>
        <v>747772.3</v>
      </c>
      <c r="K376" s="10">
        <f t="shared" si="300"/>
        <v>0</v>
      </c>
    </row>
    <row r="377" spans="1:11" ht="16.7" customHeight="1" x14ac:dyDescent="0.25">
      <c r="A377" s="25" t="s">
        <v>83</v>
      </c>
      <c r="B377" s="24" t="s">
        <v>24</v>
      </c>
      <c r="C377" s="14" t="s">
        <v>19</v>
      </c>
      <c r="D377" s="7">
        <f>D387</f>
        <v>1415885.5</v>
      </c>
      <c r="E377" s="7">
        <f t="shared" ref="E377:I377" si="322">E387</f>
        <v>1106113.6000000001</v>
      </c>
      <c r="F377" s="7">
        <f t="shared" si="322"/>
        <v>743972.3</v>
      </c>
      <c r="G377" s="7">
        <f t="shared" si="322"/>
        <v>743972.3</v>
      </c>
      <c r="H377" s="7">
        <f t="shared" si="322"/>
        <v>743972.3</v>
      </c>
      <c r="I377" s="7">
        <f t="shared" si="322"/>
        <v>743972.3</v>
      </c>
      <c r="K377" s="10">
        <f t="shared" si="300"/>
        <v>0</v>
      </c>
    </row>
    <row r="378" spans="1:11" ht="16.7" customHeight="1" x14ac:dyDescent="0.25">
      <c r="A378" s="25" t="s">
        <v>83</v>
      </c>
      <c r="B378" s="24" t="s">
        <v>24</v>
      </c>
      <c r="C378" s="14" t="s">
        <v>20</v>
      </c>
      <c r="D378" s="7">
        <f t="shared" ref="D378:I378" si="323">D388</f>
        <v>3710.8</v>
      </c>
      <c r="E378" s="7">
        <f t="shared" si="323"/>
        <v>3750.4</v>
      </c>
      <c r="F378" s="7">
        <f t="shared" si="323"/>
        <v>3800</v>
      </c>
      <c r="G378" s="7">
        <f t="shared" si="323"/>
        <v>3800</v>
      </c>
      <c r="H378" s="7">
        <f t="shared" si="323"/>
        <v>3800</v>
      </c>
      <c r="I378" s="7">
        <f t="shared" si="323"/>
        <v>3800</v>
      </c>
      <c r="K378" s="10">
        <f t="shared" si="300"/>
        <v>0</v>
      </c>
    </row>
    <row r="379" spans="1:11" ht="16.7" customHeight="1" x14ac:dyDescent="0.25">
      <c r="A379" s="25" t="s">
        <v>83</v>
      </c>
      <c r="B379" s="24" t="s">
        <v>24</v>
      </c>
      <c r="C379" s="14" t="s">
        <v>21</v>
      </c>
      <c r="D379" s="7"/>
      <c r="E379" s="7"/>
      <c r="F379" s="7"/>
      <c r="G379" s="7"/>
      <c r="H379" s="7"/>
      <c r="I379" s="7"/>
      <c r="K379" s="10">
        <f t="shared" si="300"/>
        <v>0</v>
      </c>
    </row>
    <row r="380" spans="1:11" ht="16.7" customHeight="1" x14ac:dyDescent="0.25">
      <c r="A380" s="25" t="s">
        <v>83</v>
      </c>
      <c r="B380" s="24" t="s">
        <v>24</v>
      </c>
      <c r="C380" s="14" t="s">
        <v>22</v>
      </c>
      <c r="D380" s="7"/>
      <c r="E380" s="7"/>
      <c r="F380" s="7"/>
      <c r="G380" s="7"/>
      <c r="H380" s="7"/>
      <c r="I380" s="7"/>
      <c r="K380" s="10">
        <f t="shared" si="300"/>
        <v>0</v>
      </c>
    </row>
    <row r="381" spans="1:11" ht="16.7" customHeight="1" x14ac:dyDescent="0.25">
      <c r="A381" s="25" t="s">
        <v>83</v>
      </c>
      <c r="B381" s="24" t="s">
        <v>127</v>
      </c>
      <c r="C381" s="8" t="s">
        <v>16</v>
      </c>
      <c r="D381" s="9">
        <f>SUM(D382:D385)</f>
        <v>920460.29999999993</v>
      </c>
      <c r="E381" s="9">
        <f t="shared" ref="E381" si="324">SUM(E382:E385)</f>
        <v>829768</v>
      </c>
      <c r="F381" s="9">
        <f t="shared" ref="F381" si="325">SUM(F382:F385)</f>
        <v>920000</v>
      </c>
      <c r="G381" s="9">
        <f t="shared" ref="G381" si="326">SUM(G382:G385)</f>
        <v>920000</v>
      </c>
      <c r="H381" s="9">
        <f t="shared" ref="H381" si="327">SUM(H382:H385)</f>
        <v>920000</v>
      </c>
      <c r="I381" s="9">
        <f t="shared" ref="I381" si="328">SUM(I382:I385)</f>
        <v>920000</v>
      </c>
      <c r="K381" s="10">
        <f t="shared" si="300"/>
        <v>0</v>
      </c>
    </row>
    <row r="382" spans="1:11" ht="16.7" customHeight="1" x14ac:dyDescent="0.25">
      <c r="A382" s="25" t="s">
        <v>83</v>
      </c>
      <c r="B382" s="24" t="s">
        <v>26</v>
      </c>
      <c r="C382" s="14" t="s">
        <v>19</v>
      </c>
      <c r="D382" s="7">
        <f>D442+D452</f>
        <v>920460.29999999993</v>
      </c>
      <c r="E382" s="7">
        <f t="shared" ref="E382:I382" si="329">E442</f>
        <v>829768</v>
      </c>
      <c r="F382" s="7">
        <f t="shared" si="329"/>
        <v>920000</v>
      </c>
      <c r="G382" s="7">
        <f t="shared" si="329"/>
        <v>920000</v>
      </c>
      <c r="H382" s="7">
        <f t="shared" si="329"/>
        <v>920000</v>
      </c>
      <c r="I382" s="7">
        <f t="shared" si="329"/>
        <v>920000</v>
      </c>
      <c r="K382" s="10">
        <f t="shared" si="300"/>
        <v>0</v>
      </c>
    </row>
    <row r="383" spans="1:11" ht="16.7" customHeight="1" x14ac:dyDescent="0.25">
      <c r="A383" s="25" t="s">
        <v>83</v>
      </c>
      <c r="B383" s="24" t="s">
        <v>26</v>
      </c>
      <c r="C383" s="14" t="s">
        <v>20</v>
      </c>
      <c r="D383" s="7"/>
      <c r="E383" s="7"/>
      <c r="F383" s="7"/>
      <c r="G383" s="7"/>
      <c r="H383" s="7"/>
      <c r="I383" s="7"/>
      <c r="K383" s="10">
        <f t="shared" si="300"/>
        <v>0</v>
      </c>
    </row>
    <row r="384" spans="1:11" ht="16.7" customHeight="1" x14ac:dyDescent="0.25">
      <c r="A384" s="25" t="s">
        <v>83</v>
      </c>
      <c r="B384" s="24" t="s">
        <v>26</v>
      </c>
      <c r="C384" s="14" t="s">
        <v>21</v>
      </c>
      <c r="D384" s="7"/>
      <c r="E384" s="7"/>
      <c r="F384" s="7"/>
      <c r="G384" s="7"/>
      <c r="H384" s="7"/>
      <c r="I384" s="7"/>
      <c r="K384" s="10">
        <f t="shared" si="300"/>
        <v>0</v>
      </c>
    </row>
    <row r="385" spans="1:11" ht="16.7" customHeight="1" x14ac:dyDescent="0.25">
      <c r="A385" s="25" t="s">
        <v>83</v>
      </c>
      <c r="B385" s="24" t="s">
        <v>26</v>
      </c>
      <c r="C385" s="14" t="s">
        <v>22</v>
      </c>
      <c r="D385" s="7"/>
      <c r="E385" s="7"/>
      <c r="F385" s="7"/>
      <c r="G385" s="7"/>
      <c r="H385" s="7"/>
      <c r="I385" s="7"/>
      <c r="K385" s="10">
        <f t="shared" si="300"/>
        <v>0</v>
      </c>
    </row>
    <row r="386" spans="1:11" ht="16.7" customHeight="1" x14ac:dyDescent="0.25">
      <c r="A386" s="25" t="s">
        <v>120</v>
      </c>
      <c r="B386" s="24" t="s">
        <v>24</v>
      </c>
      <c r="C386" s="8" t="s">
        <v>16</v>
      </c>
      <c r="D386" s="9">
        <f>SUM(D387:D390)</f>
        <v>1419596.3</v>
      </c>
      <c r="E386" s="9">
        <f t="shared" ref="E386" si="330">SUM(E387:E390)</f>
        <v>1109864</v>
      </c>
      <c r="F386" s="9">
        <f t="shared" ref="F386" si="331">SUM(F387:F390)</f>
        <v>747772.3</v>
      </c>
      <c r="G386" s="9">
        <f t="shared" ref="G386" si="332">SUM(G387:G390)</f>
        <v>747772.3</v>
      </c>
      <c r="H386" s="9">
        <f t="shared" ref="H386" si="333">SUM(H387:H390)</f>
        <v>747772.3</v>
      </c>
      <c r="I386" s="9">
        <f t="shared" ref="I386" si="334">SUM(I387:I390)</f>
        <v>747772.3</v>
      </c>
      <c r="K386" s="10">
        <f t="shared" si="300"/>
        <v>0</v>
      </c>
    </row>
    <row r="387" spans="1:11" ht="16.7" customHeight="1" x14ac:dyDescent="0.25">
      <c r="A387" s="25" t="s">
        <v>84</v>
      </c>
      <c r="B387" s="24" t="s">
        <v>24</v>
      </c>
      <c r="C387" s="14" t="s">
        <v>19</v>
      </c>
      <c r="D387" s="7">
        <f t="shared" ref="D387:I388" si="335">D392+D397+D402+D407+D412+D417+D422+D427+D432+D437</f>
        <v>1415885.5</v>
      </c>
      <c r="E387" s="7">
        <f t="shared" si="335"/>
        <v>1106113.6000000001</v>
      </c>
      <c r="F387" s="7">
        <f t="shared" si="335"/>
        <v>743972.3</v>
      </c>
      <c r="G387" s="7">
        <f t="shared" si="335"/>
        <v>743972.3</v>
      </c>
      <c r="H387" s="7">
        <f t="shared" si="335"/>
        <v>743972.3</v>
      </c>
      <c r="I387" s="7">
        <f t="shared" si="335"/>
        <v>743972.3</v>
      </c>
      <c r="K387" s="10">
        <f t="shared" si="300"/>
        <v>0</v>
      </c>
    </row>
    <row r="388" spans="1:11" ht="16.7" customHeight="1" x14ac:dyDescent="0.25">
      <c r="A388" s="25" t="s">
        <v>84</v>
      </c>
      <c r="B388" s="24" t="s">
        <v>24</v>
      </c>
      <c r="C388" s="14" t="s">
        <v>20</v>
      </c>
      <c r="D388" s="7">
        <f t="shared" si="335"/>
        <v>3710.8</v>
      </c>
      <c r="E388" s="7">
        <f t="shared" si="335"/>
        <v>3750.4</v>
      </c>
      <c r="F388" s="7">
        <f t="shared" si="335"/>
        <v>3800</v>
      </c>
      <c r="G388" s="7">
        <f t="shared" si="335"/>
        <v>3800</v>
      </c>
      <c r="H388" s="7">
        <f t="shared" si="335"/>
        <v>3800</v>
      </c>
      <c r="I388" s="7">
        <f t="shared" si="335"/>
        <v>3800</v>
      </c>
      <c r="K388" s="10">
        <f t="shared" si="300"/>
        <v>0</v>
      </c>
    </row>
    <row r="389" spans="1:11" ht="16.7" customHeight="1" x14ac:dyDescent="0.25">
      <c r="A389" s="25" t="s">
        <v>84</v>
      </c>
      <c r="B389" s="24" t="s">
        <v>24</v>
      </c>
      <c r="C389" s="14" t="s">
        <v>21</v>
      </c>
      <c r="D389" s="7"/>
      <c r="E389" s="7"/>
      <c r="F389" s="7"/>
      <c r="G389" s="7"/>
      <c r="H389" s="7"/>
      <c r="I389" s="7"/>
      <c r="K389" s="10">
        <f t="shared" si="300"/>
        <v>0</v>
      </c>
    </row>
    <row r="390" spans="1:11" ht="16.7" customHeight="1" x14ac:dyDescent="0.25">
      <c r="A390" s="25" t="s">
        <v>84</v>
      </c>
      <c r="B390" s="24" t="s">
        <v>24</v>
      </c>
      <c r="C390" s="14" t="s">
        <v>22</v>
      </c>
      <c r="D390" s="7"/>
      <c r="E390" s="7"/>
      <c r="F390" s="7"/>
      <c r="G390" s="7"/>
      <c r="H390" s="7"/>
      <c r="I390" s="7"/>
      <c r="K390" s="10">
        <f t="shared" si="300"/>
        <v>0</v>
      </c>
    </row>
    <row r="391" spans="1:11" ht="16.7" customHeight="1" x14ac:dyDescent="0.25">
      <c r="A391" s="25" t="s">
        <v>85</v>
      </c>
      <c r="B391" s="24" t="s">
        <v>24</v>
      </c>
      <c r="C391" s="8" t="s">
        <v>16</v>
      </c>
      <c r="D391" s="9">
        <f>SUM(D392:D395)</f>
        <v>231610.9</v>
      </c>
      <c r="E391" s="9">
        <f t="shared" ref="E391" si="336">SUM(E392:E395)</f>
        <v>221494</v>
      </c>
      <c r="F391" s="9">
        <f t="shared" ref="F391" si="337">SUM(F392:F395)</f>
        <v>221494</v>
      </c>
      <c r="G391" s="9">
        <f t="shared" ref="G391" si="338">SUM(G392:G395)</f>
        <v>221494</v>
      </c>
      <c r="H391" s="9">
        <f t="shared" ref="H391" si="339">SUM(H392:H395)</f>
        <v>221494</v>
      </c>
      <c r="I391" s="9">
        <f t="shared" ref="I391" si="340">SUM(I392:I395)</f>
        <v>221494</v>
      </c>
      <c r="K391" s="10">
        <f t="shared" si="300"/>
        <v>0</v>
      </c>
    </row>
    <row r="392" spans="1:11" ht="16.7" customHeight="1" x14ac:dyDescent="0.25">
      <c r="A392" s="25" t="s">
        <v>85</v>
      </c>
      <c r="B392" s="24" t="s">
        <v>24</v>
      </c>
      <c r="C392" s="14" t="s">
        <v>19</v>
      </c>
      <c r="D392" s="7">
        <f>[1]Отчет!D308</f>
        <v>231610.9</v>
      </c>
      <c r="E392" s="7">
        <f>[1]Отчет!E308</f>
        <v>221494</v>
      </c>
      <c r="F392" s="7">
        <f>[1]Отчет!F308</f>
        <v>221494</v>
      </c>
      <c r="G392" s="7">
        <f>[1]Отчет!G308</f>
        <v>221494</v>
      </c>
      <c r="H392" s="7">
        <f>[1]Отчет!H308</f>
        <v>221494</v>
      </c>
      <c r="I392" s="7">
        <f>[1]Отчет!I308</f>
        <v>221494</v>
      </c>
      <c r="K392" s="10">
        <f t="shared" si="300"/>
        <v>0</v>
      </c>
    </row>
    <row r="393" spans="1:11" ht="16.7" customHeight="1" x14ac:dyDescent="0.25">
      <c r="A393" s="25" t="s">
        <v>85</v>
      </c>
      <c r="B393" s="24" t="s">
        <v>24</v>
      </c>
      <c r="C393" s="14" t="s">
        <v>20</v>
      </c>
      <c r="D393" s="7"/>
      <c r="E393" s="7"/>
      <c r="F393" s="7"/>
      <c r="G393" s="7"/>
      <c r="H393" s="7"/>
      <c r="I393" s="7"/>
      <c r="K393" s="10">
        <f t="shared" si="300"/>
        <v>0</v>
      </c>
    </row>
    <row r="394" spans="1:11" ht="16.7" customHeight="1" x14ac:dyDescent="0.25">
      <c r="A394" s="25" t="s">
        <v>85</v>
      </c>
      <c r="B394" s="24" t="s">
        <v>24</v>
      </c>
      <c r="C394" s="14" t="s">
        <v>21</v>
      </c>
      <c r="D394" s="7"/>
      <c r="E394" s="7"/>
      <c r="F394" s="7"/>
      <c r="G394" s="7"/>
      <c r="H394" s="7"/>
      <c r="I394" s="7"/>
      <c r="K394" s="10">
        <f t="shared" si="300"/>
        <v>0</v>
      </c>
    </row>
    <row r="395" spans="1:11" ht="16.7" customHeight="1" x14ac:dyDescent="0.25">
      <c r="A395" s="25" t="s">
        <v>85</v>
      </c>
      <c r="B395" s="24" t="s">
        <v>24</v>
      </c>
      <c r="C395" s="14" t="s">
        <v>22</v>
      </c>
      <c r="D395" s="7"/>
      <c r="E395" s="7"/>
      <c r="F395" s="7"/>
      <c r="G395" s="7"/>
      <c r="H395" s="7"/>
      <c r="I395" s="7"/>
      <c r="K395" s="10">
        <f t="shared" si="300"/>
        <v>0</v>
      </c>
    </row>
    <row r="396" spans="1:11" ht="16.7" customHeight="1" x14ac:dyDescent="0.25">
      <c r="A396" s="25" t="s">
        <v>86</v>
      </c>
      <c r="B396" s="24" t="s">
        <v>24</v>
      </c>
      <c r="C396" s="8" t="s">
        <v>16</v>
      </c>
      <c r="D396" s="9">
        <f>SUM(D397:D400)</f>
        <v>65489.4</v>
      </c>
      <c r="E396" s="9">
        <f t="shared" ref="E396" si="341">SUM(E397:E400)</f>
        <v>65489.4</v>
      </c>
      <c r="F396" s="9">
        <f t="shared" ref="F396" si="342">SUM(F397:F400)</f>
        <v>65489.4</v>
      </c>
      <c r="G396" s="9">
        <f t="shared" ref="G396" si="343">SUM(G397:G400)</f>
        <v>65489.4</v>
      </c>
      <c r="H396" s="9">
        <f t="shared" ref="H396" si="344">SUM(H397:H400)</f>
        <v>65489.4</v>
      </c>
      <c r="I396" s="9">
        <f t="shared" ref="I396" si="345">SUM(I397:I400)</f>
        <v>65489.4</v>
      </c>
      <c r="K396" s="10">
        <f t="shared" si="300"/>
        <v>0</v>
      </c>
    </row>
    <row r="397" spans="1:11" ht="16.7" customHeight="1" x14ac:dyDescent="0.25">
      <c r="A397" s="25" t="s">
        <v>86</v>
      </c>
      <c r="B397" s="24" t="s">
        <v>24</v>
      </c>
      <c r="C397" s="14" t="s">
        <v>19</v>
      </c>
      <c r="D397" s="7">
        <f>[1]Отчет!D312</f>
        <v>65489.4</v>
      </c>
      <c r="E397" s="7">
        <f>[1]Отчет!E312</f>
        <v>65489.4</v>
      </c>
      <c r="F397" s="7">
        <f>[1]Отчет!F312</f>
        <v>65489.4</v>
      </c>
      <c r="G397" s="7">
        <f>[1]Отчет!G312</f>
        <v>65489.4</v>
      </c>
      <c r="H397" s="7">
        <f>[1]Отчет!H312</f>
        <v>65489.4</v>
      </c>
      <c r="I397" s="7">
        <f>[1]Отчет!I312</f>
        <v>65489.4</v>
      </c>
      <c r="K397" s="10">
        <f t="shared" ref="K397:K460" si="346">F397-G397</f>
        <v>0</v>
      </c>
    </row>
    <row r="398" spans="1:11" ht="16.7" customHeight="1" x14ac:dyDescent="0.25">
      <c r="A398" s="25" t="s">
        <v>86</v>
      </c>
      <c r="B398" s="24" t="s">
        <v>24</v>
      </c>
      <c r="C398" s="14" t="s">
        <v>20</v>
      </c>
      <c r="D398" s="7"/>
      <c r="E398" s="7"/>
      <c r="F398" s="7"/>
      <c r="G398" s="7"/>
      <c r="H398" s="7"/>
      <c r="I398" s="7"/>
      <c r="K398" s="10">
        <f t="shared" si="346"/>
        <v>0</v>
      </c>
    </row>
    <row r="399" spans="1:11" ht="16.7" customHeight="1" x14ac:dyDescent="0.25">
      <c r="A399" s="25" t="s">
        <v>86</v>
      </c>
      <c r="B399" s="24" t="s">
        <v>24</v>
      </c>
      <c r="C399" s="14" t="s">
        <v>21</v>
      </c>
      <c r="D399" s="7"/>
      <c r="E399" s="7"/>
      <c r="F399" s="7"/>
      <c r="G399" s="7"/>
      <c r="H399" s="7"/>
      <c r="I399" s="7"/>
      <c r="K399" s="10">
        <f t="shared" si="346"/>
        <v>0</v>
      </c>
    </row>
    <row r="400" spans="1:11" ht="16.7" customHeight="1" x14ac:dyDescent="0.25">
      <c r="A400" s="25" t="s">
        <v>86</v>
      </c>
      <c r="B400" s="24" t="s">
        <v>24</v>
      </c>
      <c r="C400" s="14" t="s">
        <v>22</v>
      </c>
      <c r="D400" s="7"/>
      <c r="E400" s="7"/>
      <c r="F400" s="7"/>
      <c r="G400" s="7"/>
      <c r="H400" s="7"/>
      <c r="I400" s="7"/>
      <c r="K400" s="10">
        <f t="shared" si="346"/>
        <v>0</v>
      </c>
    </row>
    <row r="401" spans="1:11" ht="16.7" customHeight="1" x14ac:dyDescent="0.25">
      <c r="A401" s="25" t="s">
        <v>87</v>
      </c>
      <c r="B401" s="24" t="s">
        <v>24</v>
      </c>
      <c r="C401" s="8" t="s">
        <v>16</v>
      </c>
      <c r="D401" s="9">
        <f>SUM(D402:D405)</f>
        <v>369472.4</v>
      </c>
      <c r="E401" s="9">
        <f t="shared" ref="E401" si="347">SUM(E402:E405)</f>
        <v>223672.4</v>
      </c>
      <c r="F401" s="9">
        <f t="shared" ref="F401" si="348">SUM(F402:F405)</f>
        <v>223672.4</v>
      </c>
      <c r="G401" s="9">
        <f t="shared" ref="G401" si="349">SUM(G402:G405)</f>
        <v>223672.4</v>
      </c>
      <c r="H401" s="9">
        <f t="shared" ref="H401" si="350">SUM(H402:H405)</f>
        <v>223672.4</v>
      </c>
      <c r="I401" s="9">
        <f t="shared" ref="I401" si="351">SUM(I402:I405)</f>
        <v>223672.4</v>
      </c>
      <c r="K401" s="10">
        <f t="shared" si="346"/>
        <v>0</v>
      </c>
    </row>
    <row r="402" spans="1:11" ht="16.7" customHeight="1" x14ac:dyDescent="0.25">
      <c r="A402" s="25" t="s">
        <v>87</v>
      </c>
      <c r="B402" s="24" t="s">
        <v>24</v>
      </c>
      <c r="C402" s="14" t="s">
        <v>19</v>
      </c>
      <c r="D402" s="7">
        <f>[1]Отчет!D316</f>
        <v>369472.4</v>
      </c>
      <c r="E402" s="7">
        <f>[1]Отчет!E316</f>
        <v>223672.4</v>
      </c>
      <c r="F402" s="7">
        <f>[1]Отчет!F316</f>
        <v>223672.4</v>
      </c>
      <c r="G402" s="7">
        <f>[1]Отчет!G316</f>
        <v>223672.4</v>
      </c>
      <c r="H402" s="7">
        <f>[1]Отчет!H316</f>
        <v>223672.4</v>
      </c>
      <c r="I402" s="7">
        <f>[1]Отчет!I316</f>
        <v>223672.4</v>
      </c>
      <c r="K402" s="10">
        <f t="shared" si="346"/>
        <v>0</v>
      </c>
    </row>
    <row r="403" spans="1:11" ht="16.7" customHeight="1" x14ac:dyDescent="0.25">
      <c r="A403" s="25" t="s">
        <v>87</v>
      </c>
      <c r="B403" s="24" t="s">
        <v>24</v>
      </c>
      <c r="C403" s="14" t="s">
        <v>20</v>
      </c>
      <c r="D403" s="7"/>
      <c r="E403" s="7"/>
      <c r="F403" s="7"/>
      <c r="G403" s="7"/>
      <c r="H403" s="7"/>
      <c r="I403" s="7"/>
      <c r="K403" s="10">
        <f t="shared" si="346"/>
        <v>0</v>
      </c>
    </row>
    <row r="404" spans="1:11" ht="16.7" customHeight="1" x14ac:dyDescent="0.25">
      <c r="A404" s="25" t="s">
        <v>87</v>
      </c>
      <c r="B404" s="24" t="s">
        <v>24</v>
      </c>
      <c r="C404" s="14" t="s">
        <v>21</v>
      </c>
      <c r="D404" s="7"/>
      <c r="E404" s="7"/>
      <c r="F404" s="7"/>
      <c r="G404" s="7"/>
      <c r="H404" s="7"/>
      <c r="I404" s="7"/>
      <c r="K404" s="10">
        <f t="shared" si="346"/>
        <v>0</v>
      </c>
    </row>
    <row r="405" spans="1:11" ht="16.7" customHeight="1" x14ac:dyDescent="0.25">
      <c r="A405" s="25" t="s">
        <v>87</v>
      </c>
      <c r="B405" s="24" t="s">
        <v>24</v>
      </c>
      <c r="C405" s="14" t="s">
        <v>22</v>
      </c>
      <c r="D405" s="7"/>
      <c r="E405" s="7"/>
      <c r="F405" s="7"/>
      <c r="G405" s="7"/>
      <c r="H405" s="7"/>
      <c r="I405" s="7"/>
      <c r="K405" s="10">
        <f t="shared" si="346"/>
        <v>0</v>
      </c>
    </row>
    <row r="406" spans="1:11" ht="20.100000000000001" customHeight="1" x14ac:dyDescent="0.25">
      <c r="A406" s="25" t="s">
        <v>88</v>
      </c>
      <c r="B406" s="24" t="s">
        <v>24</v>
      </c>
      <c r="C406" s="8" t="s">
        <v>16</v>
      </c>
      <c r="D406" s="9">
        <f>SUM(D407:D410)</f>
        <v>512796.3</v>
      </c>
      <c r="E406" s="9">
        <f t="shared" ref="E406" si="352">SUM(E407:E410)</f>
        <v>362141.3</v>
      </c>
      <c r="F406" s="9">
        <f t="shared" ref="F406" si="353">SUM(F407:F410)</f>
        <v>0</v>
      </c>
      <c r="G406" s="9">
        <f t="shared" ref="G406" si="354">SUM(G407:G410)</f>
        <v>0</v>
      </c>
      <c r="H406" s="9">
        <f t="shared" ref="H406" si="355">SUM(H407:H410)</f>
        <v>0</v>
      </c>
      <c r="I406" s="9">
        <f t="shared" ref="I406" si="356">SUM(I407:I410)</f>
        <v>0</v>
      </c>
      <c r="K406" s="10">
        <f t="shared" si="346"/>
        <v>0</v>
      </c>
    </row>
    <row r="407" spans="1:11" ht="20.100000000000001" customHeight="1" x14ac:dyDescent="0.25">
      <c r="A407" s="25" t="s">
        <v>88</v>
      </c>
      <c r="B407" s="24" t="s">
        <v>24</v>
      </c>
      <c r="C407" s="14" t="s">
        <v>19</v>
      </c>
      <c r="D407" s="7">
        <f>[1]Отчет!D320</f>
        <v>512796.3</v>
      </c>
      <c r="E407" s="7">
        <f>[1]Отчет!E320</f>
        <v>362141.3</v>
      </c>
      <c r="F407" s="7">
        <f>[1]Отчет!F320</f>
        <v>0</v>
      </c>
      <c r="G407" s="7">
        <f>[1]Отчет!G320</f>
        <v>0</v>
      </c>
      <c r="H407" s="7">
        <f>[1]Отчет!H320</f>
        <v>0</v>
      </c>
      <c r="I407" s="7">
        <f>[1]Отчет!I320</f>
        <v>0</v>
      </c>
      <c r="K407" s="10">
        <f t="shared" si="346"/>
        <v>0</v>
      </c>
    </row>
    <row r="408" spans="1:11" ht="20.100000000000001" customHeight="1" x14ac:dyDescent="0.25">
      <c r="A408" s="25" t="s">
        <v>88</v>
      </c>
      <c r="B408" s="24" t="s">
        <v>24</v>
      </c>
      <c r="C408" s="14" t="s">
        <v>20</v>
      </c>
      <c r="D408" s="7"/>
      <c r="E408" s="7"/>
      <c r="F408" s="7"/>
      <c r="G408" s="7"/>
      <c r="H408" s="7"/>
      <c r="I408" s="7"/>
      <c r="K408" s="10">
        <f t="shared" si="346"/>
        <v>0</v>
      </c>
    </row>
    <row r="409" spans="1:11" ht="20.100000000000001" customHeight="1" x14ac:dyDescent="0.25">
      <c r="A409" s="25" t="s">
        <v>88</v>
      </c>
      <c r="B409" s="24" t="s">
        <v>24</v>
      </c>
      <c r="C409" s="14" t="s">
        <v>21</v>
      </c>
      <c r="D409" s="7"/>
      <c r="E409" s="7"/>
      <c r="F409" s="7"/>
      <c r="G409" s="7"/>
      <c r="H409" s="7"/>
      <c r="I409" s="7"/>
      <c r="K409" s="10">
        <f t="shared" si="346"/>
        <v>0</v>
      </c>
    </row>
    <row r="410" spans="1:11" ht="20.100000000000001" customHeight="1" x14ac:dyDescent="0.25">
      <c r="A410" s="25" t="s">
        <v>88</v>
      </c>
      <c r="B410" s="24" t="s">
        <v>24</v>
      </c>
      <c r="C410" s="14" t="s">
        <v>22</v>
      </c>
      <c r="D410" s="7"/>
      <c r="E410" s="7"/>
      <c r="F410" s="7"/>
      <c r="G410" s="7"/>
      <c r="H410" s="7"/>
      <c r="I410" s="7"/>
      <c r="K410" s="10">
        <f t="shared" si="346"/>
        <v>0</v>
      </c>
    </row>
    <row r="411" spans="1:11" ht="23.45" customHeight="1" x14ac:dyDescent="0.25">
      <c r="A411" s="25" t="s">
        <v>89</v>
      </c>
      <c r="B411" s="24" t="s">
        <v>24</v>
      </c>
      <c r="C411" s="8" t="s">
        <v>16</v>
      </c>
      <c r="D411" s="9">
        <f>SUM(D412:D415)</f>
        <v>6578.9</v>
      </c>
      <c r="E411" s="9">
        <f t="shared" ref="E411" si="357">SUM(E412:E415)</f>
        <v>6578.9</v>
      </c>
      <c r="F411" s="9">
        <f t="shared" ref="F411" si="358">SUM(F412:F415)</f>
        <v>6578.9</v>
      </c>
      <c r="G411" s="9">
        <f t="shared" ref="G411" si="359">SUM(G412:G415)</f>
        <v>6578.9</v>
      </c>
      <c r="H411" s="9">
        <f t="shared" ref="H411" si="360">SUM(H412:H415)</f>
        <v>6578.9</v>
      </c>
      <c r="I411" s="9">
        <f t="shared" ref="I411" si="361">SUM(I412:I415)</f>
        <v>6578.9</v>
      </c>
      <c r="K411" s="10">
        <f t="shared" si="346"/>
        <v>0</v>
      </c>
    </row>
    <row r="412" spans="1:11" ht="23.45" customHeight="1" x14ac:dyDescent="0.25">
      <c r="A412" s="25" t="s">
        <v>89</v>
      </c>
      <c r="B412" s="24" t="s">
        <v>24</v>
      </c>
      <c r="C412" s="14" t="s">
        <v>19</v>
      </c>
      <c r="D412" s="7">
        <f>[1]Отчет!D324</f>
        <v>6578.9</v>
      </c>
      <c r="E412" s="7">
        <f>[1]Отчет!E324</f>
        <v>6578.9</v>
      </c>
      <c r="F412" s="7">
        <f>[1]Отчет!F324</f>
        <v>6578.9</v>
      </c>
      <c r="G412" s="7">
        <f>[1]Отчет!G324</f>
        <v>6578.9</v>
      </c>
      <c r="H412" s="7">
        <f>[1]Отчет!H324</f>
        <v>6578.9</v>
      </c>
      <c r="I412" s="7">
        <f>[1]Отчет!I324</f>
        <v>6578.9</v>
      </c>
      <c r="K412" s="10">
        <f t="shared" si="346"/>
        <v>0</v>
      </c>
    </row>
    <row r="413" spans="1:11" ht="23.45" customHeight="1" x14ac:dyDescent="0.25">
      <c r="A413" s="25" t="s">
        <v>89</v>
      </c>
      <c r="B413" s="24" t="s">
        <v>24</v>
      </c>
      <c r="C413" s="14" t="s">
        <v>20</v>
      </c>
      <c r="D413" s="7"/>
      <c r="E413" s="7"/>
      <c r="F413" s="7"/>
      <c r="G413" s="7"/>
      <c r="H413" s="7"/>
      <c r="I413" s="7"/>
      <c r="K413" s="10">
        <f t="shared" si="346"/>
        <v>0</v>
      </c>
    </row>
    <row r="414" spans="1:11" ht="23.45" customHeight="1" x14ac:dyDescent="0.25">
      <c r="A414" s="25" t="s">
        <v>89</v>
      </c>
      <c r="B414" s="24" t="s">
        <v>24</v>
      </c>
      <c r="C414" s="14" t="s">
        <v>21</v>
      </c>
      <c r="D414" s="7"/>
      <c r="E414" s="7"/>
      <c r="F414" s="7"/>
      <c r="G414" s="7"/>
      <c r="H414" s="7"/>
      <c r="I414" s="7"/>
      <c r="K414" s="10">
        <f t="shared" si="346"/>
        <v>0</v>
      </c>
    </row>
    <row r="415" spans="1:11" ht="23.45" customHeight="1" x14ac:dyDescent="0.25">
      <c r="A415" s="25" t="s">
        <v>89</v>
      </c>
      <c r="B415" s="24" t="s">
        <v>24</v>
      </c>
      <c r="C415" s="14" t="s">
        <v>22</v>
      </c>
      <c r="D415" s="7"/>
      <c r="E415" s="7"/>
      <c r="F415" s="7"/>
      <c r="G415" s="7"/>
      <c r="H415" s="7"/>
      <c r="I415" s="7"/>
      <c r="K415" s="10">
        <f t="shared" si="346"/>
        <v>0</v>
      </c>
    </row>
    <row r="416" spans="1:11" ht="16.7" customHeight="1" x14ac:dyDescent="0.25">
      <c r="A416" s="25" t="s">
        <v>90</v>
      </c>
      <c r="B416" s="24" t="s">
        <v>24</v>
      </c>
      <c r="C416" s="8" t="s">
        <v>16</v>
      </c>
      <c r="D416" s="9">
        <f>SUM(D417:D420)</f>
        <v>90936.599999999991</v>
      </c>
      <c r="E416" s="9">
        <f t="shared" ref="E416" si="362">SUM(E417:E420)</f>
        <v>90936.599999999991</v>
      </c>
      <c r="F416" s="9">
        <f t="shared" ref="F416" si="363">SUM(F417:F420)</f>
        <v>90936.599999999991</v>
      </c>
      <c r="G416" s="9">
        <f t="shared" ref="G416" si="364">SUM(G417:G420)</f>
        <v>90936.599999999991</v>
      </c>
      <c r="H416" s="9">
        <f t="shared" ref="H416" si="365">SUM(H417:H420)</f>
        <v>90936.599999999991</v>
      </c>
      <c r="I416" s="9">
        <f t="shared" ref="I416" si="366">SUM(I417:I420)</f>
        <v>90936.599999999991</v>
      </c>
      <c r="K416" s="10">
        <f t="shared" si="346"/>
        <v>0</v>
      </c>
    </row>
    <row r="417" spans="1:11" ht="16.7" customHeight="1" x14ac:dyDescent="0.25">
      <c r="A417" s="25" t="s">
        <v>90</v>
      </c>
      <c r="B417" s="24" t="s">
        <v>24</v>
      </c>
      <c r="C417" s="14" t="s">
        <v>19</v>
      </c>
      <c r="D417" s="7">
        <f>[1]Отчет!D328</f>
        <v>90936.599999999991</v>
      </c>
      <c r="E417" s="7">
        <f>[1]Отчет!E328</f>
        <v>90936.599999999991</v>
      </c>
      <c r="F417" s="7">
        <f>[1]Отчет!F328</f>
        <v>90936.599999999991</v>
      </c>
      <c r="G417" s="7">
        <f>[1]Отчет!G328</f>
        <v>90936.599999999991</v>
      </c>
      <c r="H417" s="7">
        <f>[1]Отчет!H328</f>
        <v>90936.599999999991</v>
      </c>
      <c r="I417" s="7">
        <f>[1]Отчет!I328</f>
        <v>90936.599999999991</v>
      </c>
      <c r="K417" s="10">
        <f t="shared" si="346"/>
        <v>0</v>
      </c>
    </row>
    <row r="418" spans="1:11" ht="16.7" customHeight="1" x14ac:dyDescent="0.25">
      <c r="A418" s="25" t="s">
        <v>90</v>
      </c>
      <c r="B418" s="24" t="s">
        <v>24</v>
      </c>
      <c r="C418" s="14" t="s">
        <v>20</v>
      </c>
      <c r="D418" s="7"/>
      <c r="E418" s="7"/>
      <c r="F418" s="7"/>
      <c r="G418" s="7"/>
      <c r="H418" s="7"/>
      <c r="I418" s="7"/>
      <c r="K418" s="10">
        <f t="shared" si="346"/>
        <v>0</v>
      </c>
    </row>
    <row r="419" spans="1:11" ht="16.7" customHeight="1" x14ac:dyDescent="0.25">
      <c r="A419" s="25" t="s">
        <v>90</v>
      </c>
      <c r="B419" s="24" t="s">
        <v>24</v>
      </c>
      <c r="C419" s="14" t="s">
        <v>21</v>
      </c>
      <c r="D419" s="7"/>
      <c r="E419" s="7"/>
      <c r="F419" s="7"/>
      <c r="G419" s="7"/>
      <c r="H419" s="7"/>
      <c r="I419" s="7"/>
      <c r="K419" s="10">
        <f t="shared" si="346"/>
        <v>0</v>
      </c>
    </row>
    <row r="420" spans="1:11" ht="16.7" customHeight="1" x14ac:dyDescent="0.25">
      <c r="A420" s="25" t="s">
        <v>90</v>
      </c>
      <c r="B420" s="24" t="s">
        <v>24</v>
      </c>
      <c r="C420" s="14" t="s">
        <v>22</v>
      </c>
      <c r="D420" s="7"/>
      <c r="E420" s="7"/>
      <c r="F420" s="7"/>
      <c r="G420" s="7"/>
      <c r="H420" s="7"/>
      <c r="I420" s="7"/>
      <c r="K420" s="10">
        <f t="shared" si="346"/>
        <v>0</v>
      </c>
    </row>
    <row r="421" spans="1:11" ht="16.7" customHeight="1" x14ac:dyDescent="0.25">
      <c r="A421" s="25" t="s">
        <v>92</v>
      </c>
      <c r="B421" s="24" t="s">
        <v>24</v>
      </c>
      <c r="C421" s="8" t="s">
        <v>16</v>
      </c>
      <c r="D421" s="9">
        <f>SUM(D422:D425)</f>
        <v>3710.8</v>
      </c>
      <c r="E421" s="9">
        <f t="shared" ref="E421" si="367">SUM(E422:E425)</f>
        <v>3750.4</v>
      </c>
      <c r="F421" s="9">
        <f t="shared" ref="F421" si="368">SUM(F422:F425)</f>
        <v>3800</v>
      </c>
      <c r="G421" s="9">
        <f t="shared" ref="G421" si="369">SUM(G422:G425)</f>
        <v>3800</v>
      </c>
      <c r="H421" s="9">
        <f t="shared" ref="H421" si="370">SUM(H422:H425)</f>
        <v>3800</v>
      </c>
      <c r="I421" s="9">
        <f t="shared" ref="I421" si="371">SUM(I422:I425)</f>
        <v>3800</v>
      </c>
      <c r="K421" s="10">
        <f t="shared" si="346"/>
        <v>0</v>
      </c>
    </row>
    <row r="422" spans="1:11" ht="16.7" customHeight="1" x14ac:dyDescent="0.25">
      <c r="A422" s="25" t="s">
        <v>92</v>
      </c>
      <c r="B422" s="24" t="s">
        <v>24</v>
      </c>
      <c r="C422" s="14" t="s">
        <v>19</v>
      </c>
      <c r="D422" s="7"/>
      <c r="E422" s="7"/>
      <c r="F422" s="7"/>
      <c r="G422" s="7"/>
      <c r="H422" s="7"/>
      <c r="I422" s="7"/>
      <c r="K422" s="10">
        <f t="shared" si="346"/>
        <v>0</v>
      </c>
    </row>
    <row r="423" spans="1:11" ht="16.7" customHeight="1" x14ac:dyDescent="0.25">
      <c r="A423" s="25" t="s">
        <v>92</v>
      </c>
      <c r="B423" s="24" t="s">
        <v>24</v>
      </c>
      <c r="C423" s="14" t="s">
        <v>20</v>
      </c>
      <c r="D423" s="7">
        <f>[1]Отчет!D333</f>
        <v>3710.8</v>
      </c>
      <c r="E423" s="7">
        <f>[1]Отчет!E333</f>
        <v>3750.4</v>
      </c>
      <c r="F423" s="7">
        <f>[1]Отчет!F333</f>
        <v>3800</v>
      </c>
      <c r="G423" s="7">
        <f>F423</f>
        <v>3800</v>
      </c>
      <c r="H423" s="7">
        <f t="shared" ref="H423:I423" si="372">G423</f>
        <v>3800</v>
      </c>
      <c r="I423" s="7">
        <f t="shared" si="372"/>
        <v>3800</v>
      </c>
      <c r="K423" s="10">
        <f t="shared" si="346"/>
        <v>0</v>
      </c>
    </row>
    <row r="424" spans="1:11" ht="16.7" customHeight="1" x14ac:dyDescent="0.25">
      <c r="A424" s="25" t="s">
        <v>92</v>
      </c>
      <c r="B424" s="24" t="s">
        <v>24</v>
      </c>
      <c r="C424" s="14" t="s">
        <v>21</v>
      </c>
      <c r="D424" s="7"/>
      <c r="E424" s="7"/>
      <c r="F424" s="7"/>
      <c r="G424" s="7"/>
      <c r="H424" s="7"/>
      <c r="I424" s="7"/>
      <c r="K424" s="10">
        <f t="shared" si="346"/>
        <v>0</v>
      </c>
    </row>
    <row r="425" spans="1:11" ht="16.7" customHeight="1" x14ac:dyDescent="0.25">
      <c r="A425" s="25" t="s">
        <v>92</v>
      </c>
      <c r="B425" s="24" t="s">
        <v>24</v>
      </c>
      <c r="C425" s="14" t="s">
        <v>22</v>
      </c>
      <c r="D425" s="7"/>
      <c r="E425" s="7"/>
      <c r="F425" s="7"/>
      <c r="G425" s="7"/>
      <c r="H425" s="7"/>
      <c r="I425" s="7"/>
      <c r="K425" s="10">
        <f t="shared" si="346"/>
        <v>0</v>
      </c>
    </row>
    <row r="426" spans="1:11" ht="16.7" customHeight="1" x14ac:dyDescent="0.25">
      <c r="A426" s="25" t="s">
        <v>93</v>
      </c>
      <c r="B426" s="24" t="s">
        <v>24</v>
      </c>
      <c r="C426" s="8" t="s">
        <v>16</v>
      </c>
      <c r="D426" s="9">
        <f>SUM(D427:D430)</f>
        <v>135251</v>
      </c>
      <c r="E426" s="9">
        <f t="shared" ref="E426" si="373">SUM(E427:E430)</f>
        <v>132051</v>
      </c>
      <c r="F426" s="9">
        <f t="shared" ref="F426" si="374">SUM(F427:F430)</f>
        <v>132051</v>
      </c>
      <c r="G426" s="9">
        <f t="shared" ref="G426" si="375">SUM(G427:G430)</f>
        <v>132051</v>
      </c>
      <c r="H426" s="9">
        <f t="shared" ref="H426" si="376">SUM(H427:H430)</f>
        <v>132051</v>
      </c>
      <c r="I426" s="9">
        <f t="shared" ref="I426" si="377">SUM(I427:I430)</f>
        <v>132051</v>
      </c>
      <c r="K426" s="10">
        <f t="shared" si="346"/>
        <v>0</v>
      </c>
    </row>
    <row r="427" spans="1:11" ht="16.7" customHeight="1" x14ac:dyDescent="0.25">
      <c r="A427" s="25" t="s">
        <v>93</v>
      </c>
      <c r="B427" s="24" t="s">
        <v>24</v>
      </c>
      <c r="C427" s="14" t="s">
        <v>19</v>
      </c>
      <c r="D427" s="7">
        <f>[1]Отчет!D336</f>
        <v>135251</v>
      </c>
      <c r="E427" s="7">
        <f>[1]Отчет!E336</f>
        <v>132051</v>
      </c>
      <c r="F427" s="7">
        <f>[1]Отчет!F336</f>
        <v>132051</v>
      </c>
      <c r="G427" s="7">
        <f>[1]Отчет!G336</f>
        <v>132051</v>
      </c>
      <c r="H427" s="7">
        <f>[1]Отчет!H336</f>
        <v>132051</v>
      </c>
      <c r="I427" s="7">
        <f>[1]Отчет!I336</f>
        <v>132051</v>
      </c>
      <c r="K427" s="10">
        <f t="shared" si="346"/>
        <v>0</v>
      </c>
    </row>
    <row r="428" spans="1:11" ht="16.7" customHeight="1" x14ac:dyDescent="0.25">
      <c r="A428" s="25" t="s">
        <v>93</v>
      </c>
      <c r="B428" s="24" t="s">
        <v>24</v>
      </c>
      <c r="C428" s="14" t="s">
        <v>20</v>
      </c>
      <c r="D428" s="7"/>
      <c r="E428" s="7"/>
      <c r="F428" s="7"/>
      <c r="G428" s="7"/>
      <c r="H428" s="7"/>
      <c r="I428" s="7"/>
      <c r="K428" s="10">
        <f t="shared" si="346"/>
        <v>0</v>
      </c>
    </row>
    <row r="429" spans="1:11" ht="16.7" customHeight="1" x14ac:dyDescent="0.25">
      <c r="A429" s="25" t="s">
        <v>93</v>
      </c>
      <c r="B429" s="24" t="s">
        <v>24</v>
      </c>
      <c r="C429" s="14" t="s">
        <v>21</v>
      </c>
      <c r="D429" s="7"/>
      <c r="E429" s="7"/>
      <c r="F429" s="7"/>
      <c r="G429" s="7"/>
      <c r="H429" s="7"/>
      <c r="I429" s="7"/>
      <c r="K429" s="10">
        <f t="shared" si="346"/>
        <v>0</v>
      </c>
    </row>
    <row r="430" spans="1:11" ht="16.7" customHeight="1" x14ac:dyDescent="0.25">
      <c r="A430" s="25" t="s">
        <v>93</v>
      </c>
      <c r="B430" s="24" t="s">
        <v>24</v>
      </c>
      <c r="C430" s="14" t="s">
        <v>22</v>
      </c>
      <c r="D430" s="7"/>
      <c r="E430" s="7"/>
      <c r="F430" s="7"/>
      <c r="G430" s="7"/>
      <c r="H430" s="7"/>
      <c r="I430" s="7"/>
      <c r="K430" s="10">
        <f t="shared" si="346"/>
        <v>0</v>
      </c>
    </row>
    <row r="431" spans="1:11" ht="20.100000000000001" hidden="1" customHeight="1" outlineLevel="1" x14ac:dyDescent="0.25">
      <c r="A431" s="25" t="s">
        <v>94</v>
      </c>
      <c r="B431" s="24" t="s">
        <v>24</v>
      </c>
      <c r="C431" s="8" t="s">
        <v>16</v>
      </c>
      <c r="D431" s="9">
        <f>SUM(D432:D435)</f>
        <v>0</v>
      </c>
      <c r="E431" s="9">
        <f t="shared" ref="E431" si="378">SUM(E432:E435)</f>
        <v>0</v>
      </c>
      <c r="F431" s="9">
        <f t="shared" ref="F431" si="379">SUM(F432:F435)</f>
        <v>0</v>
      </c>
      <c r="G431" s="9">
        <f t="shared" ref="G431" si="380">SUM(G432:G435)</f>
        <v>0</v>
      </c>
      <c r="H431" s="9">
        <f t="shared" ref="H431" si="381">SUM(H432:H435)</f>
        <v>0</v>
      </c>
      <c r="I431" s="9">
        <f t="shared" ref="I431" si="382">SUM(I432:I435)</f>
        <v>0</v>
      </c>
      <c r="K431" s="10">
        <f t="shared" si="346"/>
        <v>0</v>
      </c>
    </row>
    <row r="432" spans="1:11" ht="20.100000000000001" hidden="1" customHeight="1" outlineLevel="1" x14ac:dyDescent="0.25">
      <c r="A432" s="25" t="s">
        <v>94</v>
      </c>
      <c r="B432" s="24" t="s">
        <v>24</v>
      </c>
      <c r="C432" s="14" t="s">
        <v>19</v>
      </c>
      <c r="D432" s="7">
        <f>[1]Отчет!D340</f>
        <v>0</v>
      </c>
      <c r="E432" s="7">
        <f>[1]Отчет!E340</f>
        <v>0</v>
      </c>
      <c r="F432" s="7">
        <f>[1]Отчет!F340</f>
        <v>0</v>
      </c>
      <c r="G432" s="7">
        <f>[1]Отчет!G340</f>
        <v>0</v>
      </c>
      <c r="H432" s="7">
        <f>[1]Отчет!H340</f>
        <v>0</v>
      </c>
      <c r="I432" s="7">
        <f>[1]Отчет!I340</f>
        <v>0</v>
      </c>
      <c r="K432" s="10">
        <f t="shared" si="346"/>
        <v>0</v>
      </c>
    </row>
    <row r="433" spans="1:11" ht="20.100000000000001" hidden="1" customHeight="1" outlineLevel="1" x14ac:dyDescent="0.25">
      <c r="A433" s="25" t="s">
        <v>94</v>
      </c>
      <c r="B433" s="24" t="s">
        <v>24</v>
      </c>
      <c r="C433" s="14" t="s">
        <v>20</v>
      </c>
      <c r="D433" s="7"/>
      <c r="E433" s="7"/>
      <c r="F433" s="7"/>
      <c r="G433" s="7"/>
      <c r="H433" s="7"/>
      <c r="I433" s="7"/>
      <c r="K433" s="10">
        <f t="shared" si="346"/>
        <v>0</v>
      </c>
    </row>
    <row r="434" spans="1:11" ht="20.100000000000001" hidden="1" customHeight="1" outlineLevel="1" x14ac:dyDescent="0.25">
      <c r="A434" s="25" t="s">
        <v>94</v>
      </c>
      <c r="B434" s="24" t="s">
        <v>24</v>
      </c>
      <c r="C434" s="14" t="s">
        <v>21</v>
      </c>
      <c r="D434" s="7"/>
      <c r="E434" s="7"/>
      <c r="F434" s="7"/>
      <c r="G434" s="7"/>
      <c r="H434" s="7"/>
      <c r="I434" s="7"/>
      <c r="K434" s="10">
        <f t="shared" si="346"/>
        <v>0</v>
      </c>
    </row>
    <row r="435" spans="1:11" ht="20.100000000000001" hidden="1" customHeight="1" outlineLevel="1" x14ac:dyDescent="0.25">
      <c r="A435" s="25" t="s">
        <v>94</v>
      </c>
      <c r="B435" s="24" t="s">
        <v>24</v>
      </c>
      <c r="C435" s="14" t="s">
        <v>22</v>
      </c>
      <c r="D435" s="7"/>
      <c r="E435" s="7"/>
      <c r="F435" s="7"/>
      <c r="G435" s="7"/>
      <c r="H435" s="7"/>
      <c r="I435" s="7"/>
      <c r="K435" s="10">
        <f t="shared" si="346"/>
        <v>0</v>
      </c>
    </row>
    <row r="436" spans="1:11" ht="20.100000000000001" customHeight="1" collapsed="1" x14ac:dyDescent="0.25">
      <c r="A436" s="25" t="s">
        <v>114</v>
      </c>
      <c r="B436" s="24" t="s">
        <v>24</v>
      </c>
      <c r="C436" s="8" t="s">
        <v>16</v>
      </c>
      <c r="D436" s="9">
        <f>SUM(D437:D440)</f>
        <v>3750</v>
      </c>
      <c r="E436" s="9">
        <f t="shared" ref="E436:I436" si="383">SUM(E437:E440)</f>
        <v>3750</v>
      </c>
      <c r="F436" s="9">
        <f t="shared" si="383"/>
        <v>3750</v>
      </c>
      <c r="G436" s="9">
        <f t="shared" si="383"/>
        <v>3750</v>
      </c>
      <c r="H436" s="9">
        <f t="shared" si="383"/>
        <v>3750</v>
      </c>
      <c r="I436" s="9">
        <f t="shared" si="383"/>
        <v>3750</v>
      </c>
      <c r="K436" s="10">
        <f t="shared" si="346"/>
        <v>0</v>
      </c>
    </row>
    <row r="437" spans="1:11" ht="20.100000000000001" customHeight="1" x14ac:dyDescent="0.25">
      <c r="A437" s="25" t="s">
        <v>95</v>
      </c>
      <c r="B437" s="24" t="s">
        <v>24</v>
      </c>
      <c r="C437" s="14" t="s">
        <v>19</v>
      </c>
      <c r="D437" s="7">
        <f>[1]Отчет!D344</f>
        <v>3750</v>
      </c>
      <c r="E437" s="7">
        <f>[1]Отчет!E344</f>
        <v>3750</v>
      </c>
      <c r="F437" s="7">
        <f>[1]Отчет!F344</f>
        <v>3750</v>
      </c>
      <c r="G437" s="7">
        <f>[1]Отчет!G344</f>
        <v>3750</v>
      </c>
      <c r="H437" s="7">
        <f>[1]Отчет!H344</f>
        <v>3750</v>
      </c>
      <c r="I437" s="7">
        <f>[1]Отчет!I344</f>
        <v>3750</v>
      </c>
      <c r="K437" s="10">
        <f t="shared" si="346"/>
        <v>0</v>
      </c>
    </row>
    <row r="438" spans="1:11" ht="20.100000000000001" customHeight="1" x14ac:dyDescent="0.25">
      <c r="A438" s="25" t="s">
        <v>95</v>
      </c>
      <c r="B438" s="24" t="s">
        <v>24</v>
      </c>
      <c r="C438" s="14" t="s">
        <v>20</v>
      </c>
      <c r="D438" s="7"/>
      <c r="E438" s="7"/>
      <c r="F438" s="7"/>
      <c r="G438" s="7"/>
      <c r="H438" s="7"/>
      <c r="I438" s="7"/>
      <c r="K438" s="10">
        <f t="shared" si="346"/>
        <v>0</v>
      </c>
    </row>
    <row r="439" spans="1:11" ht="20.100000000000001" customHeight="1" x14ac:dyDescent="0.25">
      <c r="A439" s="25" t="s">
        <v>95</v>
      </c>
      <c r="B439" s="24" t="s">
        <v>24</v>
      </c>
      <c r="C439" s="14" t="s">
        <v>21</v>
      </c>
      <c r="D439" s="7"/>
      <c r="E439" s="7"/>
      <c r="F439" s="7"/>
      <c r="G439" s="7"/>
      <c r="H439" s="7"/>
      <c r="I439" s="7"/>
      <c r="K439" s="10">
        <f t="shared" si="346"/>
        <v>0</v>
      </c>
    </row>
    <row r="440" spans="1:11" ht="20.100000000000001" customHeight="1" x14ac:dyDescent="0.25">
      <c r="A440" s="25" t="s">
        <v>95</v>
      </c>
      <c r="B440" s="24" t="s">
        <v>24</v>
      </c>
      <c r="C440" s="14" t="s">
        <v>22</v>
      </c>
      <c r="D440" s="7"/>
      <c r="E440" s="7"/>
      <c r="F440" s="7"/>
      <c r="G440" s="7"/>
      <c r="H440" s="7"/>
      <c r="I440" s="7"/>
      <c r="K440" s="10">
        <f t="shared" si="346"/>
        <v>0</v>
      </c>
    </row>
    <row r="441" spans="1:11" ht="20.100000000000001" customHeight="1" x14ac:dyDescent="0.25">
      <c r="A441" s="25" t="s">
        <v>121</v>
      </c>
      <c r="B441" s="24" t="s">
        <v>127</v>
      </c>
      <c r="C441" s="8" t="s">
        <v>16</v>
      </c>
      <c r="D441" s="9">
        <f>SUM(D442:D445)</f>
        <v>809044.6</v>
      </c>
      <c r="E441" s="9">
        <f>SUM(E442:E445)</f>
        <v>829768</v>
      </c>
      <c r="F441" s="9">
        <f>SUM(F442:F445)</f>
        <v>920000</v>
      </c>
      <c r="G441" s="9">
        <f t="shared" ref="G441:I441" si="384">SUM(G442:G445)</f>
        <v>920000</v>
      </c>
      <c r="H441" s="9">
        <f t="shared" si="384"/>
        <v>920000</v>
      </c>
      <c r="I441" s="9">
        <f t="shared" si="384"/>
        <v>920000</v>
      </c>
      <c r="K441" s="10">
        <f t="shared" si="346"/>
        <v>0</v>
      </c>
    </row>
    <row r="442" spans="1:11" ht="20.100000000000001" customHeight="1" x14ac:dyDescent="0.25">
      <c r="A442" s="25" t="s">
        <v>96</v>
      </c>
      <c r="B442" s="24" t="s">
        <v>26</v>
      </c>
      <c r="C442" s="14" t="s">
        <v>19</v>
      </c>
      <c r="D442" s="7">
        <f>D447</f>
        <v>809044.6</v>
      </c>
      <c r="E442" s="7">
        <f>E447</f>
        <v>829768</v>
      </c>
      <c r="F442" s="7">
        <f>F447</f>
        <v>920000</v>
      </c>
      <c r="G442" s="7">
        <f t="shared" ref="G442:I442" si="385">G447</f>
        <v>920000</v>
      </c>
      <c r="H442" s="7">
        <f t="shared" si="385"/>
        <v>920000</v>
      </c>
      <c r="I442" s="7">
        <f t="shared" si="385"/>
        <v>920000</v>
      </c>
      <c r="K442" s="10">
        <f t="shared" si="346"/>
        <v>0</v>
      </c>
    </row>
    <row r="443" spans="1:11" ht="20.100000000000001" customHeight="1" x14ac:dyDescent="0.25">
      <c r="A443" s="25" t="s">
        <v>96</v>
      </c>
      <c r="B443" s="24" t="s">
        <v>26</v>
      </c>
      <c r="C443" s="14" t="s">
        <v>20</v>
      </c>
      <c r="D443" s="7"/>
      <c r="E443" s="7"/>
      <c r="F443" s="7"/>
      <c r="G443" s="7"/>
      <c r="H443" s="7"/>
      <c r="I443" s="7"/>
      <c r="K443" s="10">
        <f t="shared" si="346"/>
        <v>0</v>
      </c>
    </row>
    <row r="444" spans="1:11" ht="20.100000000000001" customHeight="1" x14ac:dyDescent="0.25">
      <c r="A444" s="25" t="s">
        <v>96</v>
      </c>
      <c r="B444" s="24" t="s">
        <v>26</v>
      </c>
      <c r="C444" s="14" t="s">
        <v>21</v>
      </c>
      <c r="D444" s="7"/>
      <c r="E444" s="7"/>
      <c r="F444" s="7"/>
      <c r="G444" s="7"/>
      <c r="H444" s="7"/>
      <c r="I444" s="7"/>
      <c r="K444" s="10">
        <f t="shared" si="346"/>
        <v>0</v>
      </c>
    </row>
    <row r="445" spans="1:11" ht="20.100000000000001" customHeight="1" x14ac:dyDescent="0.25">
      <c r="A445" s="25" t="s">
        <v>96</v>
      </c>
      <c r="B445" s="24" t="s">
        <v>26</v>
      </c>
      <c r="C445" s="14" t="s">
        <v>22</v>
      </c>
      <c r="D445" s="7"/>
      <c r="E445" s="7"/>
      <c r="F445" s="7"/>
      <c r="G445" s="7"/>
      <c r="H445" s="7"/>
      <c r="I445" s="7"/>
      <c r="K445" s="10">
        <f t="shared" si="346"/>
        <v>0</v>
      </c>
    </row>
    <row r="446" spans="1:11" ht="16.7" customHeight="1" x14ac:dyDescent="0.25">
      <c r="A446" s="25" t="s">
        <v>122</v>
      </c>
      <c r="B446" s="24" t="s">
        <v>127</v>
      </c>
      <c r="C446" s="8" t="s">
        <v>16</v>
      </c>
      <c r="D446" s="9">
        <f>SUM(D447:D450)</f>
        <v>809044.6</v>
      </c>
      <c r="E446" s="9">
        <f>SUM(E447:E450)</f>
        <v>829768</v>
      </c>
      <c r="F446" s="9">
        <f>SUM(F447:F450)</f>
        <v>920000</v>
      </c>
      <c r="G446" s="9">
        <f t="shared" ref="G446:I446" si="386">SUM(G447:G450)</f>
        <v>920000</v>
      </c>
      <c r="H446" s="9">
        <f t="shared" si="386"/>
        <v>920000</v>
      </c>
      <c r="I446" s="9">
        <f t="shared" si="386"/>
        <v>920000</v>
      </c>
      <c r="K446" s="10">
        <f t="shared" si="346"/>
        <v>0</v>
      </c>
    </row>
    <row r="447" spans="1:11" ht="16.7" customHeight="1" x14ac:dyDescent="0.25">
      <c r="A447" s="25" t="s">
        <v>97</v>
      </c>
      <c r="B447" s="24" t="s">
        <v>26</v>
      </c>
      <c r="C447" s="14" t="s">
        <v>19</v>
      </c>
      <c r="D447" s="7">
        <f>[2]Отчет!$D$352</f>
        <v>809044.6</v>
      </c>
      <c r="E447" s="7">
        <f>[1]Отчет!E352</f>
        <v>829768</v>
      </c>
      <c r="F447" s="7">
        <f>[1]Отчет!F352</f>
        <v>920000</v>
      </c>
      <c r="G447" s="7">
        <f>[1]Отчет!G352</f>
        <v>920000</v>
      </c>
      <c r="H447" s="7">
        <f>[1]Отчет!H352</f>
        <v>920000</v>
      </c>
      <c r="I447" s="7">
        <f>[1]Отчет!I352</f>
        <v>920000</v>
      </c>
      <c r="K447" s="10">
        <f t="shared" si="346"/>
        <v>0</v>
      </c>
    </row>
    <row r="448" spans="1:11" ht="16.7" customHeight="1" x14ac:dyDescent="0.25">
      <c r="A448" s="25" t="s">
        <v>97</v>
      </c>
      <c r="B448" s="24" t="s">
        <v>26</v>
      </c>
      <c r="C448" s="14" t="s">
        <v>20</v>
      </c>
      <c r="D448" s="7"/>
      <c r="E448" s="7"/>
      <c r="F448" s="7"/>
      <c r="G448" s="7"/>
      <c r="H448" s="7"/>
      <c r="I448" s="7"/>
      <c r="K448" s="10">
        <f t="shared" si="346"/>
        <v>0</v>
      </c>
    </row>
    <row r="449" spans="1:11" ht="16.7" customHeight="1" x14ac:dyDescent="0.25">
      <c r="A449" s="25" t="s">
        <v>97</v>
      </c>
      <c r="B449" s="24" t="s">
        <v>26</v>
      </c>
      <c r="C449" s="14" t="s">
        <v>21</v>
      </c>
      <c r="D449" s="7"/>
      <c r="E449" s="7"/>
      <c r="F449" s="7"/>
      <c r="G449" s="7"/>
      <c r="H449" s="7"/>
      <c r="I449" s="7"/>
      <c r="K449" s="10">
        <f t="shared" si="346"/>
        <v>0</v>
      </c>
    </row>
    <row r="450" spans="1:11" ht="24" customHeight="1" x14ac:dyDescent="0.25">
      <c r="A450" s="25" t="s">
        <v>97</v>
      </c>
      <c r="B450" s="24" t="s">
        <v>26</v>
      </c>
      <c r="C450" s="14" t="s">
        <v>22</v>
      </c>
      <c r="D450" s="7"/>
      <c r="E450" s="7"/>
      <c r="F450" s="7"/>
      <c r="G450" s="7"/>
      <c r="H450" s="7"/>
      <c r="I450" s="7"/>
      <c r="K450" s="10">
        <f t="shared" si="346"/>
        <v>0</v>
      </c>
    </row>
    <row r="451" spans="1:11" ht="16.7" customHeight="1" x14ac:dyDescent="0.25">
      <c r="A451" s="25" t="s">
        <v>129</v>
      </c>
      <c r="B451" s="24" t="s">
        <v>127</v>
      </c>
      <c r="C451" s="8" t="s">
        <v>16</v>
      </c>
      <c r="D451" s="9">
        <f>SUM(D452:D455)</f>
        <v>111415.7</v>
      </c>
      <c r="E451" s="7"/>
      <c r="F451" s="7"/>
      <c r="G451" s="7"/>
      <c r="H451" s="7"/>
      <c r="I451" s="7"/>
      <c r="K451" s="10">
        <f t="shared" si="346"/>
        <v>0</v>
      </c>
    </row>
    <row r="452" spans="1:11" ht="16.7" customHeight="1" x14ac:dyDescent="0.25">
      <c r="A452" s="25"/>
      <c r="B452" s="24" t="s">
        <v>26</v>
      </c>
      <c r="C452" s="14" t="s">
        <v>19</v>
      </c>
      <c r="D452" s="7">
        <f>D457</f>
        <v>111415.7</v>
      </c>
      <c r="E452" s="7"/>
      <c r="F452" s="7"/>
      <c r="G452" s="7"/>
      <c r="H452" s="7"/>
      <c r="I452" s="7"/>
      <c r="K452" s="10">
        <f t="shared" si="346"/>
        <v>0</v>
      </c>
    </row>
    <row r="453" spans="1:11" ht="16.7" customHeight="1" x14ac:dyDescent="0.25">
      <c r="A453" s="25"/>
      <c r="B453" s="24" t="s">
        <v>26</v>
      </c>
      <c r="C453" s="14" t="s">
        <v>20</v>
      </c>
      <c r="D453" s="7"/>
      <c r="E453" s="7"/>
      <c r="F453" s="7"/>
      <c r="G453" s="7"/>
      <c r="H453" s="7"/>
      <c r="I453" s="7"/>
      <c r="K453" s="10">
        <f t="shared" si="346"/>
        <v>0</v>
      </c>
    </row>
    <row r="454" spans="1:11" ht="16.7" customHeight="1" x14ac:dyDescent="0.25">
      <c r="A454" s="25"/>
      <c r="B454" s="24" t="s">
        <v>26</v>
      </c>
      <c r="C454" s="14" t="s">
        <v>21</v>
      </c>
      <c r="D454" s="7"/>
      <c r="E454" s="7"/>
      <c r="F454" s="7"/>
      <c r="G454" s="7"/>
      <c r="H454" s="7"/>
      <c r="I454" s="7"/>
      <c r="K454" s="10">
        <f t="shared" si="346"/>
        <v>0</v>
      </c>
    </row>
    <row r="455" spans="1:11" ht="44.25" customHeight="1" x14ac:dyDescent="0.25">
      <c r="A455" s="25"/>
      <c r="B455" s="24" t="s">
        <v>26</v>
      </c>
      <c r="C455" s="14" t="s">
        <v>22</v>
      </c>
      <c r="D455" s="7"/>
      <c r="E455" s="7"/>
      <c r="F455" s="7"/>
      <c r="G455" s="7"/>
      <c r="H455" s="7"/>
      <c r="I455" s="7"/>
      <c r="K455" s="10">
        <f t="shared" si="346"/>
        <v>0</v>
      </c>
    </row>
    <row r="456" spans="1:11" ht="16.7" customHeight="1" x14ac:dyDescent="0.25">
      <c r="A456" s="25" t="s">
        <v>123</v>
      </c>
      <c r="B456" s="24" t="s">
        <v>127</v>
      </c>
      <c r="C456" s="8" t="s">
        <v>16</v>
      </c>
      <c r="D456" s="9">
        <f>SUM(D457:D460)</f>
        <v>111415.7</v>
      </c>
      <c r="E456" s="7"/>
      <c r="F456" s="7"/>
      <c r="G456" s="7"/>
      <c r="H456" s="7"/>
      <c r="I456" s="7"/>
      <c r="K456" s="10">
        <f t="shared" si="346"/>
        <v>0</v>
      </c>
    </row>
    <row r="457" spans="1:11" ht="16.7" customHeight="1" x14ac:dyDescent="0.25">
      <c r="A457" s="25"/>
      <c r="B457" s="24" t="s">
        <v>26</v>
      </c>
      <c r="C457" s="14" t="s">
        <v>19</v>
      </c>
      <c r="D457" s="7">
        <f>[1]Отчет!D360</f>
        <v>111415.7</v>
      </c>
      <c r="E457" s="7"/>
      <c r="F457" s="7"/>
      <c r="G457" s="7"/>
      <c r="H457" s="7"/>
      <c r="I457" s="7"/>
      <c r="K457" s="10">
        <f t="shared" si="346"/>
        <v>0</v>
      </c>
    </row>
    <row r="458" spans="1:11" ht="16.7" customHeight="1" x14ac:dyDescent="0.25">
      <c r="A458" s="25"/>
      <c r="B458" s="24" t="s">
        <v>26</v>
      </c>
      <c r="C458" s="14" t="s">
        <v>20</v>
      </c>
      <c r="D458" s="7"/>
      <c r="E458" s="7"/>
      <c r="F458" s="7"/>
      <c r="G458" s="7"/>
      <c r="H458" s="7"/>
      <c r="I458" s="7"/>
      <c r="K458" s="10">
        <f t="shared" si="346"/>
        <v>0</v>
      </c>
    </row>
    <row r="459" spans="1:11" ht="16.7" customHeight="1" x14ac:dyDescent="0.25">
      <c r="A459" s="25"/>
      <c r="B459" s="24" t="s">
        <v>26</v>
      </c>
      <c r="C459" s="14" t="s">
        <v>21</v>
      </c>
      <c r="D459" s="7"/>
      <c r="E459" s="7"/>
      <c r="F459" s="7"/>
      <c r="G459" s="7"/>
      <c r="H459" s="7"/>
      <c r="I459" s="7"/>
      <c r="K459" s="10">
        <f t="shared" si="346"/>
        <v>0</v>
      </c>
    </row>
    <row r="460" spans="1:11" ht="42.75" customHeight="1" x14ac:dyDescent="0.25">
      <c r="A460" s="25"/>
      <c r="B460" s="24" t="s">
        <v>26</v>
      </c>
      <c r="C460" s="14" t="s">
        <v>22</v>
      </c>
      <c r="D460" s="7"/>
      <c r="E460" s="7"/>
      <c r="F460" s="7"/>
      <c r="G460" s="7"/>
      <c r="H460" s="7"/>
      <c r="I460" s="7"/>
      <c r="K460" s="10">
        <f t="shared" si="346"/>
        <v>0</v>
      </c>
    </row>
    <row r="461" spans="1:11" ht="16.7" customHeight="1" x14ac:dyDescent="0.25">
      <c r="A461" s="27" t="s">
        <v>98</v>
      </c>
      <c r="B461" s="26" t="s">
        <v>18</v>
      </c>
      <c r="C461" s="15" t="s">
        <v>16</v>
      </c>
      <c r="D461" s="18">
        <f>SUM(D462:D465)</f>
        <v>41723998.799999997</v>
      </c>
      <c r="E461" s="18">
        <f t="shared" ref="E461:I461" si="387">SUM(E462:E465)</f>
        <v>44852676.599999994</v>
      </c>
      <c r="F461" s="18">
        <f t="shared" si="387"/>
        <v>47757568.799999997</v>
      </c>
      <c r="G461" s="18">
        <f t="shared" si="387"/>
        <v>47757568.799999997</v>
      </c>
      <c r="H461" s="18">
        <f t="shared" si="387"/>
        <v>47757568.799999997</v>
      </c>
      <c r="I461" s="18">
        <f t="shared" si="387"/>
        <v>47757568.799999997</v>
      </c>
      <c r="K461" s="10">
        <f t="shared" ref="K461:K510" si="388">F461-G461</f>
        <v>0</v>
      </c>
    </row>
    <row r="462" spans="1:11" ht="16.7" customHeight="1" x14ac:dyDescent="0.25">
      <c r="A462" s="25" t="s">
        <v>98</v>
      </c>
      <c r="B462" s="24" t="s">
        <v>18</v>
      </c>
      <c r="C462" s="14" t="s">
        <v>19</v>
      </c>
      <c r="D462" s="19">
        <f>D467+D472</f>
        <v>16271979.199999999</v>
      </c>
      <c r="E462" s="19">
        <f t="shared" ref="E462:I462" si="389">E467+E472</f>
        <v>16271979.199999999</v>
      </c>
      <c r="F462" s="19">
        <f t="shared" si="389"/>
        <v>16271979.199999999</v>
      </c>
      <c r="G462" s="19">
        <f t="shared" si="389"/>
        <v>16271979.199999999</v>
      </c>
      <c r="H462" s="19">
        <f t="shared" si="389"/>
        <v>16271979.199999999</v>
      </c>
      <c r="I462" s="19">
        <f t="shared" si="389"/>
        <v>16271979.199999999</v>
      </c>
      <c r="K462" s="10">
        <f t="shared" si="388"/>
        <v>0</v>
      </c>
    </row>
    <row r="463" spans="1:11" ht="16.7" customHeight="1" x14ac:dyDescent="0.25">
      <c r="A463" s="25" t="s">
        <v>98</v>
      </c>
      <c r="B463" s="24" t="s">
        <v>18</v>
      </c>
      <c r="C463" s="14" t="s">
        <v>20</v>
      </c>
      <c r="D463" s="19"/>
      <c r="E463" s="19"/>
      <c r="F463" s="19"/>
      <c r="G463" s="19"/>
      <c r="H463" s="19"/>
      <c r="I463" s="19"/>
      <c r="K463" s="10">
        <f t="shared" si="388"/>
        <v>0</v>
      </c>
    </row>
    <row r="464" spans="1:11" ht="16.7" customHeight="1" x14ac:dyDescent="0.25">
      <c r="A464" s="25" t="s">
        <v>98</v>
      </c>
      <c r="B464" s="24" t="s">
        <v>18</v>
      </c>
      <c r="C464" s="14" t="s">
        <v>21</v>
      </c>
      <c r="D464" s="19"/>
      <c r="E464" s="19"/>
      <c r="F464" s="19"/>
      <c r="G464" s="19"/>
      <c r="H464" s="19"/>
      <c r="I464" s="19"/>
      <c r="K464" s="10">
        <f t="shared" si="388"/>
        <v>0</v>
      </c>
    </row>
    <row r="465" spans="1:11" ht="16.7" customHeight="1" x14ac:dyDescent="0.25">
      <c r="A465" s="25" t="s">
        <v>98</v>
      </c>
      <c r="B465" s="24" t="s">
        <v>18</v>
      </c>
      <c r="C465" s="14" t="s">
        <v>22</v>
      </c>
      <c r="D465" s="19">
        <f>D470+D475</f>
        <v>25452019.600000001</v>
      </c>
      <c r="E465" s="19">
        <f t="shared" ref="E465:I465" si="390">E470+E475</f>
        <v>28580697.399999999</v>
      </c>
      <c r="F465" s="19">
        <f t="shared" si="390"/>
        <v>31485589.600000001</v>
      </c>
      <c r="G465" s="19">
        <f t="shared" si="390"/>
        <v>31485589.600000001</v>
      </c>
      <c r="H465" s="19">
        <f t="shared" si="390"/>
        <v>31485589.600000001</v>
      </c>
      <c r="I465" s="19">
        <f t="shared" si="390"/>
        <v>31485589.600000001</v>
      </c>
      <c r="K465" s="10">
        <f t="shared" si="388"/>
        <v>0</v>
      </c>
    </row>
    <row r="466" spans="1:11" ht="16.7" customHeight="1" x14ac:dyDescent="0.25">
      <c r="A466" s="25" t="s">
        <v>98</v>
      </c>
      <c r="B466" s="24" t="s">
        <v>23</v>
      </c>
      <c r="C466" s="8" t="s">
        <v>16</v>
      </c>
      <c r="D466" s="9">
        <f>SUM(D467:D470)</f>
        <v>25452019.600000001</v>
      </c>
      <c r="E466" s="9">
        <f t="shared" ref="E466:I466" si="391">SUM(E467:E470)</f>
        <v>28580697.399999999</v>
      </c>
      <c r="F466" s="9">
        <f t="shared" si="391"/>
        <v>31485589.600000001</v>
      </c>
      <c r="G466" s="9">
        <f t="shared" si="391"/>
        <v>31485589.600000001</v>
      </c>
      <c r="H466" s="9">
        <f t="shared" si="391"/>
        <v>31485589.600000001</v>
      </c>
      <c r="I466" s="9">
        <f t="shared" si="391"/>
        <v>31485589.600000001</v>
      </c>
      <c r="K466" s="10">
        <f t="shared" si="388"/>
        <v>0</v>
      </c>
    </row>
    <row r="467" spans="1:11" ht="16.7" customHeight="1" x14ac:dyDescent="0.25">
      <c r="A467" s="25" t="s">
        <v>98</v>
      </c>
      <c r="B467" s="24" t="s">
        <v>23</v>
      </c>
      <c r="C467" s="14" t="s">
        <v>19</v>
      </c>
      <c r="D467" s="7"/>
      <c r="E467" s="7"/>
      <c r="F467" s="7"/>
      <c r="G467" s="7"/>
      <c r="H467" s="7"/>
      <c r="I467" s="7"/>
      <c r="K467" s="10">
        <f t="shared" si="388"/>
        <v>0</v>
      </c>
    </row>
    <row r="468" spans="1:11" ht="16.7" customHeight="1" x14ac:dyDescent="0.25">
      <c r="A468" s="25" t="s">
        <v>98</v>
      </c>
      <c r="B468" s="24" t="s">
        <v>23</v>
      </c>
      <c r="C468" s="14" t="s">
        <v>20</v>
      </c>
      <c r="D468" s="7"/>
      <c r="E468" s="7"/>
      <c r="F468" s="7"/>
      <c r="G468" s="7"/>
      <c r="H468" s="7"/>
      <c r="I468" s="7"/>
      <c r="K468" s="10">
        <f t="shared" si="388"/>
        <v>0</v>
      </c>
    </row>
    <row r="469" spans="1:11" ht="16.7" customHeight="1" x14ac:dyDescent="0.25">
      <c r="A469" s="25" t="s">
        <v>98</v>
      </c>
      <c r="B469" s="24" t="s">
        <v>23</v>
      </c>
      <c r="C469" s="14" t="s">
        <v>21</v>
      </c>
      <c r="D469" s="7"/>
      <c r="E469" s="7"/>
      <c r="F469" s="7"/>
      <c r="G469" s="7"/>
      <c r="H469" s="7"/>
      <c r="I469" s="7"/>
      <c r="K469" s="10">
        <f t="shared" si="388"/>
        <v>0</v>
      </c>
    </row>
    <row r="470" spans="1:11" ht="16.7" customHeight="1" x14ac:dyDescent="0.25">
      <c r="A470" s="25" t="s">
        <v>98</v>
      </c>
      <c r="B470" s="24" t="s">
        <v>23</v>
      </c>
      <c r="C470" s="14" t="s">
        <v>22</v>
      </c>
      <c r="D470" s="7">
        <f>D490+D505</f>
        <v>25452019.600000001</v>
      </c>
      <c r="E470" s="7">
        <f t="shared" ref="E470:I470" si="392">E490+E505</f>
        <v>28580697.399999999</v>
      </c>
      <c r="F470" s="7">
        <f t="shared" si="392"/>
        <v>31485589.600000001</v>
      </c>
      <c r="G470" s="7">
        <f t="shared" si="392"/>
        <v>31485589.600000001</v>
      </c>
      <c r="H470" s="7">
        <f t="shared" si="392"/>
        <v>31485589.600000001</v>
      </c>
      <c r="I470" s="7">
        <f t="shared" si="392"/>
        <v>31485589.600000001</v>
      </c>
      <c r="K470" s="10">
        <f t="shared" si="388"/>
        <v>0</v>
      </c>
    </row>
    <row r="471" spans="1:11" ht="16.7" customHeight="1" x14ac:dyDescent="0.25">
      <c r="A471" s="25" t="s">
        <v>98</v>
      </c>
      <c r="B471" s="24" t="s">
        <v>24</v>
      </c>
      <c r="C471" s="8" t="s">
        <v>16</v>
      </c>
      <c r="D471" s="9">
        <f>SUM(D472:D475)</f>
        <v>16271979.199999999</v>
      </c>
      <c r="E471" s="9">
        <f t="shared" ref="E471" si="393">SUM(E472:E475)</f>
        <v>16271979.199999999</v>
      </c>
      <c r="F471" s="9">
        <f t="shared" ref="F471" si="394">SUM(F472:F475)</f>
        <v>16271979.199999999</v>
      </c>
      <c r="G471" s="9">
        <f t="shared" ref="G471" si="395">SUM(G472:G475)</f>
        <v>16271979.199999999</v>
      </c>
      <c r="H471" s="9">
        <f t="shared" ref="H471" si="396">SUM(H472:H475)</f>
        <v>16271979.199999999</v>
      </c>
      <c r="I471" s="9">
        <f t="shared" ref="I471" si="397">SUM(I472:I475)</f>
        <v>16271979.199999999</v>
      </c>
      <c r="K471" s="10">
        <f t="shared" si="388"/>
        <v>0</v>
      </c>
    </row>
    <row r="472" spans="1:11" ht="16.7" customHeight="1" x14ac:dyDescent="0.25">
      <c r="A472" s="25" t="s">
        <v>98</v>
      </c>
      <c r="B472" s="24" t="s">
        <v>24</v>
      </c>
      <c r="C472" s="14" t="s">
        <v>19</v>
      </c>
      <c r="D472" s="7">
        <f>D477</f>
        <v>16271979.199999999</v>
      </c>
      <c r="E472" s="7">
        <f t="shared" ref="E472:I472" si="398">E477</f>
        <v>16271979.199999999</v>
      </c>
      <c r="F472" s="7">
        <f t="shared" si="398"/>
        <v>16271979.199999999</v>
      </c>
      <c r="G472" s="7">
        <f t="shared" si="398"/>
        <v>16271979.199999999</v>
      </c>
      <c r="H472" s="7">
        <f t="shared" si="398"/>
        <v>16271979.199999999</v>
      </c>
      <c r="I472" s="7">
        <f t="shared" si="398"/>
        <v>16271979.199999999</v>
      </c>
      <c r="K472" s="10">
        <f t="shared" si="388"/>
        <v>0</v>
      </c>
    </row>
    <row r="473" spans="1:11" ht="16.7" customHeight="1" x14ac:dyDescent="0.25">
      <c r="A473" s="25" t="s">
        <v>98</v>
      </c>
      <c r="B473" s="24" t="s">
        <v>24</v>
      </c>
      <c r="C473" s="14" t="s">
        <v>20</v>
      </c>
      <c r="D473" s="7"/>
      <c r="E473" s="7"/>
      <c r="F473" s="7"/>
      <c r="G473" s="7"/>
      <c r="H473" s="7"/>
      <c r="I473" s="7"/>
      <c r="K473" s="10">
        <f t="shared" si="388"/>
        <v>0</v>
      </c>
    </row>
    <row r="474" spans="1:11" ht="16.7" customHeight="1" x14ac:dyDescent="0.25">
      <c r="A474" s="25" t="s">
        <v>98</v>
      </c>
      <c r="B474" s="24" t="s">
        <v>24</v>
      </c>
      <c r="C474" s="14" t="s">
        <v>21</v>
      </c>
      <c r="D474" s="7"/>
      <c r="E474" s="7"/>
      <c r="F474" s="7"/>
      <c r="G474" s="7"/>
      <c r="H474" s="7"/>
      <c r="I474" s="7"/>
      <c r="K474" s="10">
        <f t="shared" si="388"/>
        <v>0</v>
      </c>
    </row>
    <row r="475" spans="1:11" ht="16.7" customHeight="1" x14ac:dyDescent="0.25">
      <c r="A475" s="25" t="s">
        <v>98</v>
      </c>
      <c r="B475" s="24" t="s">
        <v>24</v>
      </c>
      <c r="C475" s="14" t="s">
        <v>22</v>
      </c>
      <c r="D475" s="7"/>
      <c r="E475" s="7"/>
      <c r="F475" s="7"/>
      <c r="G475" s="7"/>
      <c r="H475" s="7"/>
      <c r="I475" s="7"/>
      <c r="K475" s="10">
        <f t="shared" si="388"/>
        <v>0</v>
      </c>
    </row>
    <row r="476" spans="1:11" ht="16.7" customHeight="1" x14ac:dyDescent="0.25">
      <c r="A476" s="25" t="s">
        <v>99</v>
      </c>
      <c r="B476" s="24" t="s">
        <v>24</v>
      </c>
      <c r="C476" s="8" t="s">
        <v>16</v>
      </c>
      <c r="D476" s="9">
        <f>SUM(D477:D480)</f>
        <v>16271979.199999999</v>
      </c>
      <c r="E476" s="9">
        <f t="shared" ref="E476" si="399">SUM(E477:E480)</f>
        <v>16271979.199999999</v>
      </c>
      <c r="F476" s="9">
        <f t="shared" ref="F476" si="400">SUM(F477:F480)</f>
        <v>16271979.199999999</v>
      </c>
      <c r="G476" s="9">
        <f t="shared" ref="G476" si="401">SUM(G477:G480)</f>
        <v>16271979.199999999</v>
      </c>
      <c r="H476" s="9">
        <f t="shared" ref="H476" si="402">SUM(H477:H480)</f>
        <v>16271979.199999999</v>
      </c>
      <c r="I476" s="9">
        <f t="shared" ref="I476" si="403">SUM(I477:I480)</f>
        <v>16271979.199999999</v>
      </c>
      <c r="K476" s="10">
        <f t="shared" si="388"/>
        <v>0</v>
      </c>
    </row>
    <row r="477" spans="1:11" ht="16.7" customHeight="1" x14ac:dyDescent="0.25">
      <c r="A477" s="25" t="s">
        <v>99</v>
      </c>
      <c r="B477" s="24" t="s">
        <v>24</v>
      </c>
      <c r="C477" s="14" t="s">
        <v>19</v>
      </c>
      <c r="D477" s="7">
        <f>D482</f>
        <v>16271979.199999999</v>
      </c>
      <c r="E477" s="7">
        <f t="shared" ref="E477:I477" si="404">E482</f>
        <v>16271979.199999999</v>
      </c>
      <c r="F477" s="7">
        <f t="shared" si="404"/>
        <v>16271979.199999999</v>
      </c>
      <c r="G477" s="7">
        <f t="shared" si="404"/>
        <v>16271979.199999999</v>
      </c>
      <c r="H477" s="7">
        <f t="shared" si="404"/>
        <v>16271979.199999999</v>
      </c>
      <c r="I477" s="7">
        <f t="shared" si="404"/>
        <v>16271979.199999999</v>
      </c>
      <c r="K477" s="10">
        <f t="shared" si="388"/>
        <v>0</v>
      </c>
    </row>
    <row r="478" spans="1:11" ht="16.7" customHeight="1" x14ac:dyDescent="0.25">
      <c r="A478" s="25" t="s">
        <v>99</v>
      </c>
      <c r="B478" s="24" t="s">
        <v>24</v>
      </c>
      <c r="C478" s="14" t="s">
        <v>20</v>
      </c>
      <c r="D478" s="7"/>
      <c r="E478" s="7"/>
      <c r="F478" s="7"/>
      <c r="G478" s="7"/>
      <c r="H478" s="7"/>
      <c r="I478" s="7"/>
      <c r="K478" s="10">
        <f t="shared" si="388"/>
        <v>0</v>
      </c>
    </row>
    <row r="479" spans="1:11" ht="16.7" customHeight="1" x14ac:dyDescent="0.25">
      <c r="A479" s="25" t="s">
        <v>99</v>
      </c>
      <c r="B479" s="24" t="s">
        <v>24</v>
      </c>
      <c r="C479" s="14" t="s">
        <v>21</v>
      </c>
      <c r="D479" s="7"/>
      <c r="E479" s="7"/>
      <c r="F479" s="7"/>
      <c r="G479" s="7"/>
      <c r="H479" s="7"/>
      <c r="I479" s="7"/>
      <c r="K479" s="10">
        <f t="shared" si="388"/>
        <v>0</v>
      </c>
    </row>
    <row r="480" spans="1:11" ht="16.7" customHeight="1" x14ac:dyDescent="0.25">
      <c r="A480" s="25" t="s">
        <v>99</v>
      </c>
      <c r="B480" s="24" t="s">
        <v>24</v>
      </c>
      <c r="C480" s="14" t="s">
        <v>22</v>
      </c>
      <c r="D480" s="7"/>
      <c r="E480" s="7"/>
      <c r="F480" s="7"/>
      <c r="G480" s="7"/>
      <c r="H480" s="7"/>
      <c r="I480" s="7"/>
      <c r="K480" s="10">
        <f t="shared" si="388"/>
        <v>0</v>
      </c>
    </row>
    <row r="481" spans="1:11" ht="16.7" customHeight="1" x14ac:dyDescent="0.25">
      <c r="A481" s="25" t="s">
        <v>91</v>
      </c>
      <c r="B481" s="24" t="s">
        <v>24</v>
      </c>
      <c r="C481" s="8" t="s">
        <v>16</v>
      </c>
      <c r="D481" s="9">
        <f>SUM(D482:D485)</f>
        <v>16271979.199999999</v>
      </c>
      <c r="E481" s="9">
        <f t="shared" ref="E481" si="405">SUM(E482:E485)</f>
        <v>16271979.199999999</v>
      </c>
      <c r="F481" s="9">
        <f t="shared" ref="F481" si="406">SUM(F482:F485)</f>
        <v>16271979.199999999</v>
      </c>
      <c r="G481" s="9">
        <f t="shared" ref="G481" si="407">SUM(G482:G485)</f>
        <v>16271979.199999999</v>
      </c>
      <c r="H481" s="9">
        <f t="shared" ref="H481" si="408">SUM(H482:H485)</f>
        <v>16271979.199999999</v>
      </c>
      <c r="I481" s="9">
        <f t="shared" ref="I481" si="409">SUM(I482:I485)</f>
        <v>16271979.199999999</v>
      </c>
      <c r="K481" s="10">
        <f t="shared" si="388"/>
        <v>0</v>
      </c>
    </row>
    <row r="482" spans="1:11" ht="16.7" customHeight="1" x14ac:dyDescent="0.25">
      <c r="A482" s="25" t="s">
        <v>91</v>
      </c>
      <c r="B482" s="24" t="s">
        <v>24</v>
      </c>
      <c r="C482" s="14" t="s">
        <v>19</v>
      </c>
      <c r="D482" s="7">
        <f>[1]Отчет!D376</f>
        <v>16271979.199999999</v>
      </c>
      <c r="E482" s="7">
        <f>[1]Отчет!E376</f>
        <v>16271979.199999999</v>
      </c>
      <c r="F482" s="7">
        <f>[1]Отчет!F376</f>
        <v>16271979.199999999</v>
      </c>
      <c r="G482" s="7">
        <f>[1]Отчет!G376</f>
        <v>16271979.199999999</v>
      </c>
      <c r="H482" s="7">
        <f>[1]Отчет!H376</f>
        <v>16271979.199999999</v>
      </c>
      <c r="I482" s="7">
        <f>[1]Отчет!I376</f>
        <v>16271979.199999999</v>
      </c>
      <c r="K482" s="10">
        <f t="shared" si="388"/>
        <v>0</v>
      </c>
    </row>
    <row r="483" spans="1:11" ht="16.7" customHeight="1" x14ac:dyDescent="0.25">
      <c r="A483" s="25" t="s">
        <v>91</v>
      </c>
      <c r="B483" s="24" t="s">
        <v>24</v>
      </c>
      <c r="C483" s="14" t="s">
        <v>20</v>
      </c>
      <c r="D483" s="7"/>
      <c r="E483" s="7"/>
      <c r="F483" s="7"/>
      <c r="G483" s="7"/>
      <c r="H483" s="7"/>
      <c r="I483" s="7"/>
      <c r="K483" s="10">
        <f t="shared" si="388"/>
        <v>0</v>
      </c>
    </row>
    <row r="484" spans="1:11" ht="16.7" customHeight="1" x14ac:dyDescent="0.25">
      <c r="A484" s="25" t="s">
        <v>91</v>
      </c>
      <c r="B484" s="24" t="s">
        <v>24</v>
      </c>
      <c r="C484" s="14" t="s">
        <v>21</v>
      </c>
      <c r="D484" s="7"/>
      <c r="E484" s="7"/>
      <c r="F484" s="7"/>
      <c r="G484" s="7"/>
      <c r="H484" s="7"/>
      <c r="I484" s="7"/>
      <c r="K484" s="10">
        <f t="shared" si="388"/>
        <v>0</v>
      </c>
    </row>
    <row r="485" spans="1:11" ht="16.7" customHeight="1" x14ac:dyDescent="0.25">
      <c r="A485" s="25" t="s">
        <v>91</v>
      </c>
      <c r="B485" s="24" t="s">
        <v>24</v>
      </c>
      <c r="C485" s="14" t="s">
        <v>22</v>
      </c>
      <c r="D485" s="7"/>
      <c r="E485" s="7"/>
      <c r="F485" s="7"/>
      <c r="G485" s="7"/>
      <c r="H485" s="7"/>
      <c r="I485" s="7"/>
      <c r="K485" s="10">
        <f t="shared" si="388"/>
        <v>0</v>
      </c>
    </row>
    <row r="486" spans="1:11" ht="16.7" customHeight="1" x14ac:dyDescent="0.25">
      <c r="A486" s="25" t="s">
        <v>100</v>
      </c>
      <c r="B486" s="24" t="s">
        <v>23</v>
      </c>
      <c r="C486" s="8" t="s">
        <v>16</v>
      </c>
      <c r="D486" s="9">
        <f>SUM(D487:D490)</f>
        <v>25265475.300000001</v>
      </c>
      <c r="E486" s="9">
        <f t="shared" ref="E486" si="410">SUM(E487:E490)</f>
        <v>28394153.099999998</v>
      </c>
      <c r="F486" s="9">
        <f t="shared" ref="F486" si="411">SUM(F487:F490)</f>
        <v>31299045.300000001</v>
      </c>
      <c r="G486" s="9">
        <f t="shared" ref="G486" si="412">SUM(G487:G490)</f>
        <v>31299045.300000001</v>
      </c>
      <c r="H486" s="9">
        <f t="shared" ref="H486" si="413">SUM(H487:H490)</f>
        <v>31299045.300000001</v>
      </c>
      <c r="I486" s="9">
        <f t="shared" ref="I486" si="414">SUM(I487:I490)</f>
        <v>31299045.300000001</v>
      </c>
      <c r="K486" s="10">
        <f t="shared" si="388"/>
        <v>0</v>
      </c>
    </row>
    <row r="487" spans="1:11" ht="16.7" customHeight="1" x14ac:dyDescent="0.25">
      <c r="A487" s="25" t="s">
        <v>100</v>
      </c>
      <c r="B487" s="24" t="s">
        <v>23</v>
      </c>
      <c r="C487" s="14" t="s">
        <v>19</v>
      </c>
      <c r="D487" s="7"/>
      <c r="E487" s="7"/>
      <c r="F487" s="7"/>
      <c r="G487" s="7"/>
      <c r="H487" s="7"/>
      <c r="I487" s="7"/>
      <c r="K487" s="10">
        <f t="shared" si="388"/>
        <v>0</v>
      </c>
    </row>
    <row r="488" spans="1:11" ht="16.7" customHeight="1" x14ac:dyDescent="0.25">
      <c r="A488" s="25" t="s">
        <v>100</v>
      </c>
      <c r="B488" s="24" t="s">
        <v>23</v>
      </c>
      <c r="C488" s="14" t="s">
        <v>20</v>
      </c>
      <c r="D488" s="7"/>
      <c r="E488" s="7"/>
      <c r="F488" s="7"/>
      <c r="G488" s="7"/>
      <c r="H488" s="7"/>
      <c r="I488" s="7"/>
      <c r="K488" s="10">
        <f t="shared" si="388"/>
        <v>0</v>
      </c>
    </row>
    <row r="489" spans="1:11" ht="16.7" customHeight="1" x14ac:dyDescent="0.25">
      <c r="A489" s="25" t="s">
        <v>100</v>
      </c>
      <c r="B489" s="24" t="s">
        <v>23</v>
      </c>
      <c r="C489" s="14" t="s">
        <v>21</v>
      </c>
      <c r="D489" s="7"/>
      <c r="E489" s="7"/>
      <c r="F489" s="7"/>
      <c r="G489" s="7"/>
      <c r="H489" s="7"/>
      <c r="I489" s="7"/>
      <c r="K489" s="10">
        <f t="shared" si="388"/>
        <v>0</v>
      </c>
    </row>
    <row r="490" spans="1:11" ht="16.7" customHeight="1" x14ac:dyDescent="0.25">
      <c r="A490" s="25" t="s">
        <v>100</v>
      </c>
      <c r="B490" s="24" t="s">
        <v>23</v>
      </c>
      <c r="C490" s="14" t="s">
        <v>22</v>
      </c>
      <c r="D490" s="7">
        <f>D495+D500</f>
        <v>25265475.300000001</v>
      </c>
      <c r="E490" s="7">
        <f t="shared" ref="E490:I490" si="415">E495+E500</f>
        <v>28394153.099999998</v>
      </c>
      <c r="F490" s="7">
        <f t="shared" si="415"/>
        <v>31299045.300000001</v>
      </c>
      <c r="G490" s="7">
        <f t="shared" si="415"/>
        <v>31299045.300000001</v>
      </c>
      <c r="H490" s="7">
        <f t="shared" si="415"/>
        <v>31299045.300000001</v>
      </c>
      <c r="I490" s="7">
        <f t="shared" si="415"/>
        <v>31299045.300000001</v>
      </c>
      <c r="K490" s="10">
        <f t="shared" si="388"/>
        <v>0</v>
      </c>
    </row>
    <row r="491" spans="1:11" ht="16.7" customHeight="1" x14ac:dyDescent="0.25">
      <c r="A491" s="25" t="s">
        <v>101</v>
      </c>
      <c r="B491" s="24" t="s">
        <v>23</v>
      </c>
      <c r="C491" s="8" t="s">
        <v>16</v>
      </c>
      <c r="D491" s="9">
        <f>SUM(D492:D495)</f>
        <v>16582.2</v>
      </c>
      <c r="E491" s="9">
        <f t="shared" ref="E491" si="416">SUM(E492:E495)</f>
        <v>16582.2</v>
      </c>
      <c r="F491" s="9">
        <f t="shared" ref="F491" si="417">SUM(F492:F495)</f>
        <v>16582.2</v>
      </c>
      <c r="G491" s="9">
        <f t="shared" ref="G491" si="418">SUM(G492:G495)</f>
        <v>16582.2</v>
      </c>
      <c r="H491" s="9">
        <f t="shared" ref="H491" si="419">SUM(H492:H495)</f>
        <v>16582.2</v>
      </c>
      <c r="I491" s="9">
        <f t="shared" ref="I491" si="420">SUM(I492:I495)</f>
        <v>16582.2</v>
      </c>
      <c r="K491" s="10">
        <f t="shared" si="388"/>
        <v>0</v>
      </c>
    </row>
    <row r="492" spans="1:11" ht="16.7" customHeight="1" x14ac:dyDescent="0.25">
      <c r="A492" s="25" t="s">
        <v>101</v>
      </c>
      <c r="B492" s="24" t="s">
        <v>23</v>
      </c>
      <c r="C492" s="14" t="s">
        <v>19</v>
      </c>
      <c r="D492" s="7"/>
      <c r="E492" s="7"/>
      <c r="F492" s="7"/>
      <c r="G492" s="7"/>
      <c r="H492" s="7"/>
      <c r="I492" s="7"/>
      <c r="K492" s="10">
        <f t="shared" si="388"/>
        <v>0</v>
      </c>
    </row>
    <row r="493" spans="1:11" ht="16.7" customHeight="1" x14ac:dyDescent="0.25">
      <c r="A493" s="25" t="s">
        <v>101</v>
      </c>
      <c r="B493" s="24" t="s">
        <v>23</v>
      </c>
      <c r="C493" s="14" t="s">
        <v>20</v>
      </c>
      <c r="D493" s="7"/>
      <c r="E493" s="7"/>
      <c r="F493" s="7"/>
      <c r="G493" s="7"/>
      <c r="H493" s="7"/>
      <c r="I493" s="7"/>
      <c r="K493" s="10">
        <f t="shared" si="388"/>
        <v>0</v>
      </c>
    </row>
    <row r="494" spans="1:11" ht="16.7" customHeight="1" x14ac:dyDescent="0.25">
      <c r="A494" s="25" t="s">
        <v>101</v>
      </c>
      <c r="B494" s="24" t="s">
        <v>23</v>
      </c>
      <c r="C494" s="14" t="s">
        <v>21</v>
      </c>
      <c r="D494" s="7"/>
      <c r="E494" s="7"/>
      <c r="F494" s="7"/>
      <c r="G494" s="7"/>
      <c r="H494" s="7"/>
      <c r="I494" s="7"/>
      <c r="K494" s="10">
        <f t="shared" si="388"/>
        <v>0</v>
      </c>
    </row>
    <row r="495" spans="1:11" ht="16.7" customHeight="1" x14ac:dyDescent="0.25">
      <c r="A495" s="25" t="s">
        <v>101</v>
      </c>
      <c r="B495" s="24" t="s">
        <v>23</v>
      </c>
      <c r="C495" s="14" t="s">
        <v>22</v>
      </c>
      <c r="D495" s="7">
        <v>16582.2</v>
      </c>
      <c r="E495" s="7">
        <v>16582.2</v>
      </c>
      <c r="F495" s="7">
        <v>16582.2</v>
      </c>
      <c r="G495" s="7">
        <v>16582.2</v>
      </c>
      <c r="H495" s="7">
        <v>16582.2</v>
      </c>
      <c r="I495" s="7">
        <v>16582.2</v>
      </c>
      <c r="K495" s="10">
        <f t="shared" si="388"/>
        <v>0</v>
      </c>
    </row>
    <row r="496" spans="1:11" ht="16.7" customHeight="1" x14ac:dyDescent="0.25">
      <c r="A496" s="25" t="s">
        <v>102</v>
      </c>
      <c r="B496" s="24" t="s">
        <v>23</v>
      </c>
      <c r="C496" s="8" t="s">
        <v>16</v>
      </c>
      <c r="D496" s="9">
        <f>SUM(D497:D500)</f>
        <v>25248893.100000001</v>
      </c>
      <c r="E496" s="9">
        <f t="shared" ref="E496" si="421">SUM(E497:E500)</f>
        <v>28377570.899999999</v>
      </c>
      <c r="F496" s="9">
        <f t="shared" ref="F496" si="422">SUM(F497:F500)</f>
        <v>31282463.100000001</v>
      </c>
      <c r="G496" s="9">
        <f t="shared" ref="G496" si="423">SUM(G497:G500)</f>
        <v>31282463.100000001</v>
      </c>
      <c r="H496" s="9">
        <f t="shared" ref="H496" si="424">SUM(H497:H500)</f>
        <v>31282463.100000001</v>
      </c>
      <c r="I496" s="9">
        <f t="shared" ref="I496" si="425">SUM(I497:I500)</f>
        <v>31282463.100000001</v>
      </c>
      <c r="K496" s="10">
        <f t="shared" si="388"/>
        <v>0</v>
      </c>
    </row>
    <row r="497" spans="1:11" ht="16.7" customHeight="1" x14ac:dyDescent="0.25">
      <c r="A497" s="25" t="s">
        <v>102</v>
      </c>
      <c r="B497" s="24" t="s">
        <v>23</v>
      </c>
      <c r="C497" s="14" t="s">
        <v>19</v>
      </c>
      <c r="D497" s="7"/>
      <c r="E497" s="7"/>
      <c r="F497" s="7"/>
      <c r="G497" s="7"/>
      <c r="H497" s="7"/>
      <c r="I497" s="7"/>
      <c r="K497" s="10">
        <f t="shared" si="388"/>
        <v>0</v>
      </c>
    </row>
    <row r="498" spans="1:11" ht="16.7" customHeight="1" x14ac:dyDescent="0.25">
      <c r="A498" s="25" t="s">
        <v>102</v>
      </c>
      <c r="B498" s="24" t="s">
        <v>23</v>
      </c>
      <c r="C498" s="14" t="s">
        <v>20</v>
      </c>
      <c r="D498" s="7"/>
      <c r="E498" s="7"/>
      <c r="F498" s="7"/>
      <c r="G498" s="7"/>
      <c r="H498" s="7"/>
      <c r="I498" s="7"/>
      <c r="K498" s="10">
        <f t="shared" si="388"/>
        <v>0</v>
      </c>
    </row>
    <row r="499" spans="1:11" ht="16.7" customHeight="1" x14ac:dyDescent="0.25">
      <c r="A499" s="25" t="s">
        <v>102</v>
      </c>
      <c r="B499" s="24" t="s">
        <v>23</v>
      </c>
      <c r="C499" s="14" t="s">
        <v>21</v>
      </c>
      <c r="D499" s="7"/>
      <c r="E499" s="7"/>
      <c r="F499" s="7"/>
      <c r="G499" s="7"/>
      <c r="H499" s="7"/>
      <c r="I499" s="7"/>
      <c r="K499" s="10">
        <f t="shared" si="388"/>
        <v>0</v>
      </c>
    </row>
    <row r="500" spans="1:11" ht="16.7" customHeight="1" x14ac:dyDescent="0.25">
      <c r="A500" s="25" t="s">
        <v>102</v>
      </c>
      <c r="B500" s="24" t="s">
        <v>23</v>
      </c>
      <c r="C500" s="14" t="s">
        <v>22</v>
      </c>
      <c r="D500" s="7">
        <v>25248893.100000001</v>
      </c>
      <c r="E500" s="7">
        <v>28377570.899999999</v>
      </c>
      <c r="F500" s="7">
        <v>31282463.100000001</v>
      </c>
      <c r="G500" s="7">
        <f t="shared" ref="G500:I500" si="426">F500</f>
        <v>31282463.100000001</v>
      </c>
      <c r="H500" s="7">
        <f t="shared" si="426"/>
        <v>31282463.100000001</v>
      </c>
      <c r="I500" s="7">
        <f t="shared" si="426"/>
        <v>31282463.100000001</v>
      </c>
      <c r="K500" s="10">
        <f t="shared" si="388"/>
        <v>0</v>
      </c>
    </row>
    <row r="501" spans="1:11" ht="23.45" customHeight="1" x14ac:dyDescent="0.25">
      <c r="A501" s="25" t="s">
        <v>103</v>
      </c>
      <c r="B501" s="24" t="s">
        <v>23</v>
      </c>
      <c r="C501" s="8" t="s">
        <v>16</v>
      </c>
      <c r="D501" s="9">
        <f>SUM(D502:D505)</f>
        <v>186544.3</v>
      </c>
      <c r="E501" s="9">
        <f t="shared" ref="E501" si="427">SUM(E502:E505)</f>
        <v>186544.3</v>
      </c>
      <c r="F501" s="9">
        <f t="shared" ref="F501" si="428">SUM(F502:F505)</f>
        <v>186544.3</v>
      </c>
      <c r="G501" s="9">
        <f t="shared" ref="G501" si="429">SUM(G502:G505)</f>
        <v>186544.3</v>
      </c>
      <c r="H501" s="9">
        <f t="shared" ref="H501" si="430">SUM(H502:H505)</f>
        <v>186544.3</v>
      </c>
      <c r="I501" s="9">
        <f t="shared" ref="I501" si="431">SUM(I502:I505)</f>
        <v>186544.3</v>
      </c>
      <c r="K501" s="10">
        <f t="shared" si="388"/>
        <v>0</v>
      </c>
    </row>
    <row r="502" spans="1:11" ht="23.45" customHeight="1" x14ac:dyDescent="0.25">
      <c r="A502" s="25" t="s">
        <v>103</v>
      </c>
      <c r="B502" s="24" t="s">
        <v>23</v>
      </c>
      <c r="C502" s="14" t="s">
        <v>19</v>
      </c>
      <c r="D502" s="7"/>
      <c r="E502" s="7"/>
      <c r="F502" s="7"/>
      <c r="G502" s="7"/>
      <c r="H502" s="7"/>
      <c r="I502" s="7"/>
      <c r="K502" s="10">
        <f t="shared" si="388"/>
        <v>0</v>
      </c>
    </row>
    <row r="503" spans="1:11" ht="23.45" customHeight="1" x14ac:dyDescent="0.25">
      <c r="A503" s="25" t="s">
        <v>103</v>
      </c>
      <c r="B503" s="24" t="s">
        <v>23</v>
      </c>
      <c r="C503" s="14" t="s">
        <v>20</v>
      </c>
      <c r="D503" s="7"/>
      <c r="E503" s="7"/>
      <c r="F503" s="7"/>
      <c r="G503" s="7"/>
      <c r="H503" s="7"/>
      <c r="I503" s="7"/>
      <c r="K503" s="10">
        <f t="shared" si="388"/>
        <v>0</v>
      </c>
    </row>
    <row r="504" spans="1:11" ht="23.45" customHeight="1" x14ac:dyDescent="0.25">
      <c r="A504" s="25" t="s">
        <v>103</v>
      </c>
      <c r="B504" s="24" t="s">
        <v>23</v>
      </c>
      <c r="C504" s="14" t="s">
        <v>21</v>
      </c>
      <c r="D504" s="7"/>
      <c r="E504" s="7"/>
      <c r="F504" s="7"/>
      <c r="G504" s="7"/>
      <c r="H504" s="7"/>
      <c r="I504" s="7"/>
      <c r="K504" s="10">
        <f t="shared" si="388"/>
        <v>0</v>
      </c>
    </row>
    <row r="505" spans="1:11" ht="23.45" customHeight="1" x14ac:dyDescent="0.25">
      <c r="A505" s="25" t="s">
        <v>103</v>
      </c>
      <c r="B505" s="24" t="s">
        <v>23</v>
      </c>
      <c r="C505" s="14" t="s">
        <v>22</v>
      </c>
      <c r="D505" s="7">
        <f>D510</f>
        <v>186544.3</v>
      </c>
      <c r="E505" s="7">
        <f t="shared" ref="E505:I505" si="432">E510</f>
        <v>186544.3</v>
      </c>
      <c r="F505" s="7">
        <f t="shared" si="432"/>
        <v>186544.3</v>
      </c>
      <c r="G505" s="7">
        <f t="shared" si="432"/>
        <v>186544.3</v>
      </c>
      <c r="H505" s="7">
        <f t="shared" si="432"/>
        <v>186544.3</v>
      </c>
      <c r="I505" s="7">
        <f t="shared" si="432"/>
        <v>186544.3</v>
      </c>
      <c r="K505" s="10">
        <f t="shared" si="388"/>
        <v>0</v>
      </c>
    </row>
    <row r="506" spans="1:11" ht="23.45" customHeight="1" x14ac:dyDescent="0.25">
      <c r="A506" s="25" t="s">
        <v>104</v>
      </c>
      <c r="B506" s="24" t="s">
        <v>23</v>
      </c>
      <c r="C506" s="8" t="s">
        <v>16</v>
      </c>
      <c r="D506" s="9">
        <f>SUM(D507:D510)</f>
        <v>186544.3</v>
      </c>
      <c r="E506" s="9">
        <f t="shared" ref="E506" si="433">SUM(E507:E510)</f>
        <v>186544.3</v>
      </c>
      <c r="F506" s="9">
        <f t="shared" ref="F506" si="434">SUM(F507:F510)</f>
        <v>186544.3</v>
      </c>
      <c r="G506" s="9">
        <f t="shared" ref="G506" si="435">SUM(G507:G510)</f>
        <v>186544.3</v>
      </c>
      <c r="H506" s="9">
        <f t="shared" ref="H506" si="436">SUM(H507:H510)</f>
        <v>186544.3</v>
      </c>
      <c r="I506" s="9">
        <f t="shared" ref="I506" si="437">SUM(I507:I510)</f>
        <v>186544.3</v>
      </c>
      <c r="K506" s="10">
        <f t="shared" si="388"/>
        <v>0</v>
      </c>
    </row>
    <row r="507" spans="1:11" ht="23.45" customHeight="1" x14ac:dyDescent="0.25">
      <c r="A507" s="25" t="s">
        <v>104</v>
      </c>
      <c r="B507" s="24" t="s">
        <v>23</v>
      </c>
      <c r="C507" s="14" t="s">
        <v>19</v>
      </c>
      <c r="D507" s="7"/>
      <c r="E507" s="7"/>
      <c r="F507" s="7"/>
      <c r="G507" s="7"/>
      <c r="H507" s="7"/>
      <c r="I507" s="7"/>
      <c r="K507" s="10">
        <f t="shared" si="388"/>
        <v>0</v>
      </c>
    </row>
    <row r="508" spans="1:11" ht="23.45" customHeight="1" x14ac:dyDescent="0.25">
      <c r="A508" s="25" t="s">
        <v>104</v>
      </c>
      <c r="B508" s="24" t="s">
        <v>23</v>
      </c>
      <c r="C508" s="14" t="s">
        <v>20</v>
      </c>
      <c r="D508" s="7"/>
      <c r="E508" s="7"/>
      <c r="F508" s="7"/>
      <c r="G508" s="7"/>
      <c r="H508" s="7"/>
      <c r="I508" s="7"/>
      <c r="K508" s="10">
        <f t="shared" si="388"/>
        <v>0</v>
      </c>
    </row>
    <row r="509" spans="1:11" ht="23.45" customHeight="1" x14ac:dyDescent="0.25">
      <c r="A509" s="25" t="s">
        <v>104</v>
      </c>
      <c r="B509" s="24" t="s">
        <v>23</v>
      </c>
      <c r="C509" s="14" t="s">
        <v>21</v>
      </c>
      <c r="D509" s="7"/>
      <c r="E509" s="7"/>
      <c r="F509" s="7"/>
      <c r="G509" s="7"/>
      <c r="H509" s="7"/>
      <c r="I509" s="7"/>
      <c r="K509" s="10">
        <f t="shared" si="388"/>
        <v>0</v>
      </c>
    </row>
    <row r="510" spans="1:11" ht="23.45" customHeight="1" x14ac:dyDescent="0.25">
      <c r="A510" s="25" t="s">
        <v>104</v>
      </c>
      <c r="B510" s="24" t="s">
        <v>23</v>
      </c>
      <c r="C510" s="14" t="s">
        <v>22</v>
      </c>
      <c r="D510" s="7">
        <v>186544.3</v>
      </c>
      <c r="E510" s="7">
        <f>D510</f>
        <v>186544.3</v>
      </c>
      <c r="F510" s="7">
        <f>E510</f>
        <v>186544.3</v>
      </c>
      <c r="G510" s="7">
        <f t="shared" ref="G510:I510" si="438">F510</f>
        <v>186544.3</v>
      </c>
      <c r="H510" s="7">
        <f t="shared" si="438"/>
        <v>186544.3</v>
      </c>
      <c r="I510" s="7">
        <f t="shared" si="438"/>
        <v>186544.3</v>
      </c>
      <c r="J510" s="17" t="s">
        <v>110</v>
      </c>
      <c r="K510" s="10">
        <f t="shared" si="388"/>
        <v>0</v>
      </c>
    </row>
  </sheetData>
  <autoFilter ref="A9:W510"/>
  <mergeCells count="191">
    <mergeCell ref="A156:A160"/>
    <mergeCell ref="B301:B305"/>
    <mergeCell ref="B176:B180"/>
    <mergeCell ref="B251:B255"/>
    <mergeCell ref="A416:A420"/>
    <mergeCell ref="B506:B510"/>
    <mergeCell ref="B191:B195"/>
    <mergeCell ref="A211:A215"/>
    <mergeCell ref="B336:B340"/>
    <mergeCell ref="B416:B420"/>
    <mergeCell ref="B411:B415"/>
    <mergeCell ref="A221:A225"/>
    <mergeCell ref="B261:B265"/>
    <mergeCell ref="B371:B375"/>
    <mergeCell ref="A446:A450"/>
    <mergeCell ref="A476:A480"/>
    <mergeCell ref="A431:A435"/>
    <mergeCell ref="B426:B430"/>
    <mergeCell ref="A206:A210"/>
    <mergeCell ref="B431:B435"/>
    <mergeCell ref="A406:A410"/>
    <mergeCell ref="B276:B280"/>
    <mergeCell ref="B341:B345"/>
    <mergeCell ref="A411:A415"/>
    <mergeCell ref="B491:B495"/>
    <mergeCell ref="B496:B500"/>
    <mergeCell ref="B226:B230"/>
    <mergeCell ref="A201:A205"/>
    <mergeCell ref="A386:A390"/>
    <mergeCell ref="B486:B490"/>
    <mergeCell ref="B166:B170"/>
    <mergeCell ref="B256:B260"/>
    <mergeCell ref="B291:B295"/>
    <mergeCell ref="A481:A485"/>
    <mergeCell ref="A441:A445"/>
    <mergeCell ref="B461:B465"/>
    <mergeCell ref="A301:A305"/>
    <mergeCell ref="A176:A180"/>
    <mergeCell ref="B231:B235"/>
    <mergeCell ref="A496:A500"/>
    <mergeCell ref="A166:A170"/>
    <mergeCell ref="B246:B250"/>
    <mergeCell ref="B386:B390"/>
    <mergeCell ref="A391:A395"/>
    <mergeCell ref="A336:A340"/>
    <mergeCell ref="B466:B470"/>
    <mergeCell ref="A426:A430"/>
    <mergeCell ref="A486:A490"/>
    <mergeCell ref="A291:A295"/>
    <mergeCell ref="A461:A475"/>
    <mergeCell ref="A321:A325"/>
    <mergeCell ref="A451:A455"/>
    <mergeCell ref="B451:B455"/>
    <mergeCell ref="A456:A460"/>
    <mergeCell ref="B456:B460"/>
    <mergeCell ref="A361:A365"/>
    <mergeCell ref="B446:B450"/>
    <mergeCell ref="B421:B425"/>
    <mergeCell ref="A366:A370"/>
    <mergeCell ref="A296:A300"/>
    <mergeCell ref="B406:B410"/>
    <mergeCell ref="B381:B385"/>
    <mergeCell ref="B376:B380"/>
    <mergeCell ref="A306:A315"/>
    <mergeCell ref="B391:B395"/>
    <mergeCell ref="B346:B350"/>
    <mergeCell ref="B396:B400"/>
    <mergeCell ref="A396:A400"/>
    <mergeCell ref="A341:A350"/>
    <mergeCell ref="A436:A440"/>
    <mergeCell ref="B326:B330"/>
    <mergeCell ref="B41:B45"/>
    <mergeCell ref="B481:B485"/>
    <mergeCell ref="A421:A425"/>
    <mergeCell ref="B441:B445"/>
    <mergeCell ref="A271:A285"/>
    <mergeCell ref="A36:A50"/>
    <mergeCell ref="B46:B50"/>
    <mergeCell ref="A161:A165"/>
    <mergeCell ref="B161:B165"/>
    <mergeCell ref="B281:B285"/>
    <mergeCell ref="A241:A245"/>
    <mergeCell ref="B196:B200"/>
    <mergeCell ref="A216:A220"/>
    <mergeCell ref="A236:A240"/>
    <mergeCell ref="A106:A110"/>
    <mergeCell ref="A51:A55"/>
    <mergeCell ref="B96:B100"/>
    <mergeCell ref="A261:A265"/>
    <mergeCell ref="A121:A125"/>
    <mergeCell ref="A146:A150"/>
    <mergeCell ref="B151:B155"/>
    <mergeCell ref="B351:B355"/>
    <mergeCell ref="B106:B110"/>
    <mergeCell ref="B476:B480"/>
    <mergeCell ref="A5:I6"/>
    <mergeCell ref="A116:A120"/>
    <mergeCell ref="B156:B160"/>
    <mergeCell ref="B361:B365"/>
    <mergeCell ref="A126:A130"/>
    <mergeCell ref="B366:B370"/>
    <mergeCell ref="A96:A100"/>
    <mergeCell ref="A131:A135"/>
    <mergeCell ref="B61:B65"/>
    <mergeCell ref="B286:B290"/>
    <mergeCell ref="A181:A185"/>
    <mergeCell ref="B236:B240"/>
    <mergeCell ref="A266:A270"/>
    <mergeCell ref="B71:B75"/>
    <mergeCell ref="B51:B55"/>
    <mergeCell ref="A61:A65"/>
    <mergeCell ref="B211:B215"/>
    <mergeCell ref="A81:A85"/>
    <mergeCell ref="B121:B125"/>
    <mergeCell ref="B311:B315"/>
    <mergeCell ref="B271:B275"/>
    <mergeCell ref="B116:B120"/>
    <mergeCell ref="B136:B140"/>
    <mergeCell ref="B111:B115"/>
    <mergeCell ref="A231:A235"/>
    <mergeCell ref="A141:A145"/>
    <mergeCell ref="B101:B105"/>
    <mergeCell ref="A506:A510"/>
    <mergeCell ref="A101:A105"/>
    <mergeCell ref="B171:B175"/>
    <mergeCell ref="A491:A495"/>
    <mergeCell ref="A326:A330"/>
    <mergeCell ref="A251:A255"/>
    <mergeCell ref="A501:A505"/>
    <mergeCell ref="A256:A260"/>
    <mergeCell ref="B141:B145"/>
    <mergeCell ref="A151:A155"/>
    <mergeCell ref="A316:A320"/>
    <mergeCell ref="B306:B310"/>
    <mergeCell ref="B471:B475"/>
    <mergeCell ref="A401:A405"/>
    <mergeCell ref="B436:B440"/>
    <mergeCell ref="A111:A115"/>
    <mergeCell ref="B331:B335"/>
    <mergeCell ref="B321:B325"/>
    <mergeCell ref="B501:B505"/>
    <mergeCell ref="A351:A355"/>
    <mergeCell ref="A196:A200"/>
    <mergeCell ref="A66:A70"/>
    <mergeCell ref="A91:A95"/>
    <mergeCell ref="B66:B70"/>
    <mergeCell ref="B296:B300"/>
    <mergeCell ref="B316:B320"/>
    <mergeCell ref="A226:A230"/>
    <mergeCell ref="A8:A9"/>
    <mergeCell ref="B8:B9"/>
    <mergeCell ref="B56:B60"/>
    <mergeCell ref="A86:A90"/>
    <mergeCell ref="A136:A140"/>
    <mergeCell ref="A76:A80"/>
    <mergeCell ref="B86:B90"/>
    <mergeCell ref="B76:B80"/>
    <mergeCell ref="B266:B270"/>
    <mergeCell ref="B181:B185"/>
    <mergeCell ref="B201:B205"/>
    <mergeCell ref="B81:B85"/>
    <mergeCell ref="B146:B150"/>
    <mergeCell ref="A186:A190"/>
    <mergeCell ref="A171:A175"/>
    <mergeCell ref="B216:B220"/>
    <mergeCell ref="A191:A195"/>
    <mergeCell ref="A246:A250"/>
    <mergeCell ref="C8:C9"/>
    <mergeCell ref="D8:I8"/>
    <mergeCell ref="A331:A335"/>
    <mergeCell ref="B401:B405"/>
    <mergeCell ref="A286:A290"/>
    <mergeCell ref="B11:B15"/>
    <mergeCell ref="A71:A75"/>
    <mergeCell ref="B16:B20"/>
    <mergeCell ref="A11:A35"/>
    <mergeCell ref="B131:B135"/>
    <mergeCell ref="B126:B130"/>
    <mergeCell ref="B241:B245"/>
    <mergeCell ref="B186:B190"/>
    <mergeCell ref="B21:B25"/>
    <mergeCell ref="B31:B35"/>
    <mergeCell ref="A56:A60"/>
    <mergeCell ref="B26:B30"/>
    <mergeCell ref="B36:B40"/>
    <mergeCell ref="A356:A360"/>
    <mergeCell ref="B356:B360"/>
    <mergeCell ref="B91:B95"/>
    <mergeCell ref="B206:B210"/>
    <mergeCell ref="B221:B225"/>
    <mergeCell ref="A371:A385"/>
  </mergeCells>
  <pageMargins left="0.70866141732283472" right="0.15748031496062992" top="0.51181102362204722" bottom="0.15748031496062992" header="0.31496062992125984" footer="0.31496062992125984"/>
  <pageSetup paperSize="9" scale="63" fitToHeight="0" orientation="landscape" r:id="rId1"/>
  <headerFooter differentFirst="1" alignWithMargins="0">
    <oddHeader>&amp;C&amp;P</oddHeader>
  </headerFooter>
  <rowBreaks count="10" manualBreakCount="10">
    <brk id="50" max="8" man="1"/>
    <brk id="90" max="8" man="1"/>
    <brk id="135" max="8" man="1"/>
    <brk id="180" max="8" man="1"/>
    <brk id="235" max="8" man="1"/>
    <brk id="265" max="8" man="1"/>
    <brk id="315" max="8" man="1"/>
    <brk id="370" max="8" man="1"/>
    <brk id="420" max="8" man="1"/>
    <brk id="47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rep:2.46.0.90</dc:description>
  <cp:lastModifiedBy>Ирина В. Зуева</cp:lastModifiedBy>
  <cp:lastPrinted>2018-10-08T03:24:27Z</cp:lastPrinted>
  <dcterms:created xsi:type="dcterms:W3CDTF">2018-09-05T09:41:28Z</dcterms:created>
  <dcterms:modified xsi:type="dcterms:W3CDTF">2018-10-19T07:27:59Z</dcterms:modified>
</cp:coreProperties>
</file>